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680" yWindow="32760" windowWidth="7730" windowHeight="6450" tabRatio="854" firstSheet="4" activeTab="9"/>
  </bookViews>
  <sheets>
    <sheet name="Page de garde" sheetId="1" r:id="rId1"/>
    <sheet name="Guide d'utilisation tuteur" sheetId="2" r:id="rId2"/>
    <sheet name="Grille obs tuteur B1" sheetId="3" r:id="rId3"/>
    <sheet name="Grille obs tuteur B2 " sheetId="4" r:id="rId4"/>
    <sheet name="Grille obs tuteur B3" sheetId="5" r:id="rId5"/>
    <sheet name="Grille obs tuteur B4" sheetId="6" r:id="rId6"/>
    <sheet name="Grille obs tuteur M5" sheetId="7" state="hidden" r:id="rId7"/>
    <sheet name="Grille synthèse tuteur 1ère éva" sheetId="8" r:id="rId8"/>
    <sheet name="Grille synthèse tuteur 2ème éva" sheetId="9" r:id="rId9"/>
    <sheet name="Grille synthèse tuteur 3ème éva" sheetId="10" r:id="rId10"/>
    <sheet name="Repérage des A par SF" sheetId="11" state="hidden" r:id="rId11"/>
    <sheet name="Grille synthèse globale" sheetId="12" r:id="rId12"/>
    <sheet name="Modèle grille obs tuteur" sheetId="13" state="hidden" r:id="rId13"/>
    <sheet name="Feuil3" sheetId="14" state="hidden" r:id="rId14"/>
  </sheets>
  <definedNames>
    <definedName name="_xlnm.Print_Titles" localSheetId="2">'Grille obs tuteur B1'!$1:$6</definedName>
    <definedName name="_xlnm.Print_Titles" localSheetId="3">'Grille obs tuteur B2 '!$1:$6</definedName>
    <definedName name="_xlnm.Print_Titles" localSheetId="4">'Grille obs tuteur B3'!$1:$6</definedName>
    <definedName name="_xlnm.Print_Titles" localSheetId="5">'Grille obs tuteur B4'!$1:$6</definedName>
    <definedName name="_xlnm.Print_Titles" localSheetId="6">'Grille obs tuteur M5'!$1:$6</definedName>
    <definedName name="_xlnm.Print_Titles" localSheetId="12">'Modèle grille obs tuteur'!$1:$6</definedName>
    <definedName name="_xlnm.Print_Area" localSheetId="2">'Grille obs tuteur B1'!$A$1:$M$24</definedName>
    <definedName name="_xlnm.Print_Area" localSheetId="3">'Grille obs tuteur B2 '!$A$1:$M$26</definedName>
    <definedName name="_xlnm.Print_Area" localSheetId="4">'Grille obs tuteur B3'!$A$1:$M$16</definedName>
    <definedName name="_xlnm.Print_Area" localSheetId="5">'Grille obs tuteur B4'!$A$1:$M$12</definedName>
    <definedName name="_xlnm.Print_Area" localSheetId="6">'Grille obs tuteur M5'!$A$1:$J$42</definedName>
    <definedName name="_xlnm.Print_Area" localSheetId="1">'Guide d''utilisation tuteur'!$A$1:$J$20</definedName>
    <definedName name="_xlnm.Print_Area" localSheetId="0">'Page de garde'!$A$1:$D$12</definedName>
  </definedNames>
  <calcPr fullCalcOnLoad="1"/>
</workbook>
</file>

<file path=xl/sharedStrings.xml><?xml version="1.0" encoding="utf-8"?>
<sst xmlns="http://schemas.openxmlformats.org/spreadsheetml/2006/main" count="577" uniqueCount="243">
  <si>
    <t>HSF1</t>
  </si>
  <si>
    <t>QSF3</t>
  </si>
  <si>
    <t>QSF4</t>
  </si>
  <si>
    <t>OISF6</t>
  </si>
  <si>
    <t>MOYENNE</t>
  </si>
  <si>
    <t>Ex : Réglage de la cellule</t>
  </si>
  <si>
    <t>ACTIVITÉS DU RÉFÉRENTIEL NATIONAL</t>
  </si>
  <si>
    <t>Caractéristiques de la situation professionnelle en entreprise</t>
  </si>
  <si>
    <t>Conditions d’exercice</t>
  </si>
  <si>
    <t>OISF1</t>
  </si>
  <si>
    <t>% atteinte des objectifs</t>
  </si>
  <si>
    <t>LES SAVOIR-FAIRE associés aux activités, regroupés par DOMAINES</t>
  </si>
  <si>
    <t>PRODUIT PROCESS</t>
  </si>
  <si>
    <t>OUTILS INSTALLATION</t>
  </si>
  <si>
    <t>QUALITÉ</t>
  </si>
  <si>
    <t>HYGIÈNE</t>
  </si>
  <si>
    <t>SÉCURITÉ</t>
  </si>
  <si>
    <t>COMMUNICATION PROFESSIONNELLE</t>
  </si>
  <si>
    <t>OBSERVATION</t>
  </si>
  <si>
    <t>ÉVALUATION</t>
  </si>
  <si>
    <t>MOYENS</t>
  </si>
  <si>
    <t>Indicateurs génériques</t>
  </si>
  <si>
    <t>Seuil fixé par l’entreprise</t>
  </si>
  <si>
    <t>Dates</t>
  </si>
  <si>
    <t>SAVOIR-FAIRE</t>
  </si>
  <si>
    <t>HSF2</t>
  </si>
  <si>
    <t>QSF2</t>
  </si>
  <si>
    <t xml:space="preserve">PPSF1 </t>
  </si>
  <si>
    <t>PPSF2</t>
  </si>
  <si>
    <t>PPSF3</t>
  </si>
  <si>
    <t>PPSF4</t>
  </si>
  <si>
    <t>PPSF5</t>
  </si>
  <si>
    <t>PPSF6</t>
  </si>
  <si>
    <t>PPSF7</t>
  </si>
  <si>
    <t>Le tuteur note ses observations.</t>
  </si>
  <si>
    <r>
      <t>l</t>
    </r>
    <r>
      <rPr>
        <sz val="9"/>
        <rFont val="Comic Sans MS"/>
        <family val="4"/>
      </rPr>
      <t xml:space="preserve">MxAx - Enregistrer </t>
    </r>
  </si>
  <si>
    <r>
      <t>l</t>
    </r>
    <r>
      <rPr>
        <sz val="9"/>
        <rFont val="Comic Sans MS"/>
        <family val="4"/>
      </rPr>
      <t xml:space="preserve">MxAx – </t>
    </r>
  </si>
  <si>
    <t>SF</t>
  </si>
  <si>
    <t>Ex :</t>
  </si>
  <si>
    <t xml:space="preserve">Ex : </t>
  </si>
  <si>
    <r>
      <t>l</t>
    </r>
    <r>
      <rPr>
        <sz val="9"/>
        <rFont val="Comic Sans MS"/>
        <family val="4"/>
      </rPr>
      <t xml:space="preserve">MxAx - </t>
    </r>
  </si>
  <si>
    <t>Ex :</t>
  </si>
  <si>
    <r>
      <t>l</t>
    </r>
    <r>
      <rPr>
        <sz val="9"/>
        <rFont val="Comic Sans MS"/>
        <family val="4"/>
      </rPr>
      <t xml:space="preserve">MXAX - </t>
    </r>
  </si>
  <si>
    <t xml:space="preserve"> </t>
  </si>
  <si>
    <t>OISF2</t>
  </si>
  <si>
    <t>OISF3</t>
  </si>
  <si>
    <t>OISF4</t>
  </si>
  <si>
    <t>OISF5</t>
  </si>
  <si>
    <t>QSF1</t>
  </si>
  <si>
    <t>CPSF1</t>
  </si>
  <si>
    <t>CPSF2</t>
  </si>
  <si>
    <t>CPSF3</t>
  </si>
  <si>
    <t>CPSF4</t>
  </si>
  <si>
    <t>CPSF5</t>
  </si>
  <si>
    <t>CPSF6</t>
  </si>
  <si>
    <t>CPSF7</t>
  </si>
  <si>
    <t>Candidat :</t>
  </si>
  <si>
    <t xml:space="preserve">Etape 1 - </t>
  </si>
  <si>
    <t xml:space="preserve">M1 Préparer </t>
  </si>
  <si>
    <t>Grille d'évaluation formateur</t>
  </si>
  <si>
    <t xml:space="preserve">Seuil atteint  </t>
  </si>
  <si>
    <t>OUI=1 ; NON=0</t>
  </si>
  <si>
    <t>Indications d’organisation des moyens</t>
  </si>
  <si>
    <t xml:space="preserve">Nom du candidat </t>
  </si>
  <si>
    <t>Le tuteur rédige des préconisations.</t>
  </si>
  <si>
    <r>
      <t>l</t>
    </r>
    <r>
      <rPr>
        <sz val="9"/>
        <rFont val="Comic Sans MS"/>
        <family val="4"/>
      </rPr>
      <t>MxAx - Enregistrer …</t>
    </r>
  </si>
  <si>
    <t>Ex : 10 mn maxi de passage de relais</t>
  </si>
  <si>
    <t>Pour chaque activité observée, le tuteur décide quel seuil est atteint (valeur 1), quel seuil n'est pas atteint (valeur 0).</t>
  </si>
  <si>
    <t>Pour chaque seuil, il saisit la valeur 1 ou 0 dans chaque cellule grisée, sur la ligne du seuil observé, dans la colonne où il a saisi la date.</t>
  </si>
  <si>
    <t>M5 Communiquer</t>
  </si>
  <si>
    <t>% de maîtrise</t>
  </si>
  <si>
    <t>OISF7</t>
  </si>
  <si>
    <t>QSF5</t>
  </si>
  <si>
    <t>QSF6</t>
  </si>
  <si>
    <t>HSF3</t>
  </si>
  <si>
    <t>HSF4</t>
  </si>
  <si>
    <t xml:space="preserve">Grille d'observation par le tuteur - Mx </t>
  </si>
  <si>
    <t>Synthèse des observations par le tuteur (1ère évaluation)</t>
  </si>
  <si>
    <t xml:space="preserve">Candidat </t>
  </si>
  <si>
    <t>Exemple</t>
  </si>
  <si>
    <t xml:space="preserve">Grille d'observation par le tuteur - M5 </t>
  </si>
  <si>
    <t>M2A3</t>
  </si>
  <si>
    <t>Date</t>
  </si>
  <si>
    <t>Outil d'évaluation</t>
  </si>
  <si>
    <t>Saisir la date d'observation dans une des colonnes "Dates".</t>
  </si>
  <si>
    <t>Besoin d’approfondis-sement</t>
  </si>
  <si>
    <t>CQP</t>
  </si>
  <si>
    <t>Industries Alimentaires</t>
  </si>
  <si>
    <r>
      <t>l</t>
    </r>
    <r>
      <rPr>
        <sz val="9"/>
        <rFont val="Comic Sans MS"/>
        <family val="4"/>
      </rPr>
      <t xml:space="preserve">M5A1 - Enregistrer </t>
    </r>
  </si>
  <si>
    <r>
      <t>l</t>
    </r>
    <r>
      <rPr>
        <sz val="9"/>
        <rFont val="Comic Sans MS"/>
        <family val="4"/>
      </rPr>
      <t xml:space="preserve">M5A2 – </t>
    </r>
  </si>
  <si>
    <r>
      <t>l</t>
    </r>
    <r>
      <rPr>
        <sz val="9"/>
        <rFont val="Comic Sans MS"/>
        <family val="4"/>
      </rPr>
      <t xml:space="preserve">M5A3 - </t>
    </r>
  </si>
  <si>
    <r>
      <t>l</t>
    </r>
    <r>
      <rPr>
        <sz val="9"/>
        <rFont val="Comic Sans MS"/>
        <family val="4"/>
      </rPr>
      <t xml:space="preserve">M5A4 - </t>
    </r>
  </si>
  <si>
    <t>Synthèse des observations par le tuteur (2ème évaluation)</t>
  </si>
  <si>
    <t>Synthèse des observations par le tuteur (3ème évaluation)</t>
  </si>
  <si>
    <t>Etape 2 -</t>
  </si>
  <si>
    <t xml:space="preserve">Il détermine les besoins d'approfondissement et l'organisation des moyens nécessaires à mettre en œuvre pour que le candidat maîtrise l'activité </t>
  </si>
  <si>
    <t xml:space="preserve">et atteigne les seuils fixés. </t>
  </si>
  <si>
    <t>Il rédige librement ses préconisations dans les deux colonnes "MOYENS".</t>
  </si>
  <si>
    <r>
      <t>l</t>
    </r>
    <r>
      <rPr>
        <sz val="9"/>
        <rFont val="Comic Sans MS"/>
        <family val="4"/>
      </rPr>
      <t xml:space="preserve">M5A5 - </t>
    </r>
  </si>
  <si>
    <t>Préciser ici l'entreprise ou le groupe de formation</t>
  </si>
  <si>
    <t>Grille d'observation et d'évaluation par le tuteur</t>
  </si>
  <si>
    <t>Préciser ici le nom de la Branche le cas échéant</t>
  </si>
  <si>
    <t xml:space="preserve">Nom et prénom du candidat </t>
  </si>
  <si>
    <t>Date du jury</t>
  </si>
  <si>
    <t>Branche</t>
  </si>
  <si>
    <t>Entreprise</t>
  </si>
  <si>
    <t>Lieu du jury</t>
  </si>
  <si>
    <t>Grille de synthèse globale des évaluations</t>
  </si>
  <si>
    <t>Grille d'évaluation tuteur *</t>
  </si>
  <si>
    <t xml:space="preserve">Grille Jury ou Professionnel </t>
  </si>
  <si>
    <t>Résultats par domaine*</t>
  </si>
  <si>
    <t>Avis du jury</t>
  </si>
  <si>
    <t>* Chaque savoir-faire maîtrisé à 30% ou plus</t>
  </si>
  <si>
    <t>Président de jury</t>
  </si>
  <si>
    <t>Représentant des organisations syndicales de salariés</t>
  </si>
  <si>
    <t>Nom</t>
  </si>
  <si>
    <t>Fonction</t>
  </si>
  <si>
    <t>Fédération</t>
  </si>
  <si>
    <t>Signature</t>
  </si>
  <si>
    <t>Décision de la Commission Paritaire</t>
  </si>
  <si>
    <t>Représentant Entreprise</t>
  </si>
  <si>
    <t>Représentant Formateurs</t>
  </si>
  <si>
    <t>CQP INDUSTRIES ALIMENTAIRES</t>
  </si>
  <si>
    <t>HSF5</t>
  </si>
  <si>
    <t>HSF6</t>
  </si>
  <si>
    <t>Repérage des activités par savoir-faire</t>
  </si>
  <si>
    <t>Contrôler et interpréter…</t>
  </si>
  <si>
    <t>C1</t>
  </si>
  <si>
    <t>Etudier la demande et le contexte dans lequel s’inscrit la demande de formation fournis par  les acteurs de l'entreprise (commanditaire, RH, direction, tuteur, responsable de service, responsable de production, formateur permanent etc.) pour analyser la faisabilité et élaborer un programme de formation adapté</t>
  </si>
  <si>
    <t>Réaliser un positionnement de l'apprenant à l'aide d'outils existant (fiche de poste, fiche emploi, grille CQP…) ou créés pour l'occasion pour identifier les compétences détenues et celles à acquérir.</t>
  </si>
  <si>
    <t>C2</t>
  </si>
  <si>
    <t xml:space="preserve">A2 - Conception des actions de formation autour de la situation de travail </t>
  </si>
  <si>
    <t>A3 - Préparation des ressources matérielles et logistiques</t>
  </si>
  <si>
    <t>Les documents de formation (supports, fiches techniques, procédures…) sont utilisés et/ou ajustés si besoin
Les différentes sources d'information ou de documentation de formation sont identifiées.</t>
  </si>
  <si>
    <t xml:space="preserve">BC 2 - ANIMER LA FORMATION EN SITUATION DE TRAVAIL </t>
  </si>
  <si>
    <t>L'accueil est structuré et bienveillant et adapté à l'espace de formation.</t>
  </si>
  <si>
    <t>Le programme de la formation est présenté et expliqué.
Pertinence des questions posées par le candidats pour recueillir les attentes des apprenants</t>
  </si>
  <si>
    <t>A4 - Accueil et information des apprenants sur l'action de formation en situation de travail</t>
  </si>
  <si>
    <t>A5 - Transmission des connaissances et savoir-faire en s'inspirant des techniques de l'AFEST</t>
  </si>
  <si>
    <t>La prise de parole en public et la posture sont maîtrisées.
Les techniques de communication verbales et non verbales sont maîtrisées.</t>
  </si>
  <si>
    <t>L'ensemble des documents nécessaires à la formation est connus et renseignés.</t>
  </si>
  <si>
    <t>A6 - Accompagnement des apprenants dans les apprentissages et régulation des difficultés individuelles</t>
  </si>
  <si>
    <t>A7 - Gestion de la dynamique d'un groupe / micro groupe / individu</t>
  </si>
  <si>
    <t xml:space="preserve">BC 3 - EVALUER LES ACQUIS DE LA FORMATION EN SITUATION DE TRAVAIL </t>
  </si>
  <si>
    <t>A8 - Evaluation des acquis des apprenants dans le cadre d'un apprentissage en situation de travail</t>
  </si>
  <si>
    <t>Les modalités d'évaluation élaborées sont pertinentes et adaptées à la situation de travail.</t>
  </si>
  <si>
    <t>BC 4 -  AMELIORATION CONTINUE ET INFORMATION</t>
  </si>
  <si>
    <t>A9 - Contribution à la démarche d'amélioration continue du programme de formation</t>
  </si>
  <si>
    <t>Le candidat formule une synthèse des points forts et des points faibles de son action de formation à partir des documents fournis</t>
  </si>
  <si>
    <t>Le candidat prend part à la rédaction du bilan et propose des pistes d'amélioration</t>
  </si>
  <si>
    <t>Des ajustements des supports ou des outils sont proposés suite au bilan de l'action de formation.</t>
  </si>
  <si>
    <t>Les évolutions du secteur professionnel sont connues (matériels, techniques,...).
Le candidat suit des formations / réunions d'échanges de pratiques pour maintenir ses compétences techniques professionnelles, pédagogiques
Quelques sources d’informations pour réaliser une veille sont citées</t>
  </si>
  <si>
    <t>La demande et le contexte de la formation sont compris par le candidat
Les enjeux, les freins et les points de vigilance (moyen, durée, etc.) sont identifiés.</t>
  </si>
  <si>
    <t xml:space="preserve">Les différentes parties prenantes du projet sont identifiées et sollicitées par le candidat
</t>
  </si>
  <si>
    <t>La typologie du public (salariés, nouvel entrant, alternants, stagiaires…) de la formation est identifiée et prise en compte dans l'élaboration de la formation.</t>
  </si>
  <si>
    <t>Un outil de positionnement est formalisé (ex : QCM, grille, entretien questions/réponses, observation au poste...)</t>
  </si>
  <si>
    <t>Un état des lieux détaillé des compétences détenues par l'apprenant et celles à maîtriser est réalisé à partir des fiches de poste/ fiche emploi ou tout outil descriptif du poste et des compétences (ex : entretien d'évaluation, professionnel...)</t>
  </si>
  <si>
    <t xml:space="preserve">Le formateur observe et prend en compte les conditions de réalisation des activités dans l'élaboration du déroulé pédagogique.
</t>
  </si>
  <si>
    <t>Un état des lieux des pratiques et des moyens existants est réalisé.</t>
  </si>
  <si>
    <t>C3</t>
  </si>
  <si>
    <t>Analyser les activités et les conditions requises au poste (sécurité, organisation du travail, cadence, matériel, etc.) en observant en situation de travail les apprenants pour construire un déroulé pédagogique adapté.</t>
  </si>
  <si>
    <t>Le scénario pédagogique est rédigé et pertinent pour permettre la progression de l'apprenant.
Le scénario pédagogique proposé répond à la demande initiale.</t>
  </si>
  <si>
    <t>Les objectifs pédagogiques, les contenus et les conditions de réalisation (durée, moyens humains, coût des matières premières…) sont formalisés de façon clairs et précis.</t>
  </si>
  <si>
    <t>C4</t>
  </si>
  <si>
    <t>Le poste de travail et les moyens matériels et matières nécessaires à la formation sont identifiés, disponibles, préparés et contrôlés avant le début de la formation en situation de travail.</t>
  </si>
  <si>
    <t>L’utilisation du matériel et des équipements nécessaires à la formation est maîtrisé.
Les matières à utiliser sont connues et en adéquation avec l'objectif de la formation</t>
  </si>
  <si>
    <t>Les conditions d'activité sont prises en compte dans la préparation de la formation en situation de travail.
Les formulaires de demandes d'approvisionnement sont connus et complétés.</t>
  </si>
  <si>
    <t>C5</t>
  </si>
  <si>
    <t>C6</t>
  </si>
  <si>
    <t>Préparer l'espace de formation et anticiper les besoins en ressources matières et matérielles, outils et équipements nécessaires à l'action pour garantir des conditions d'apprentissage en situation de travail.</t>
  </si>
  <si>
    <t>C7</t>
  </si>
  <si>
    <t>C8</t>
  </si>
  <si>
    <t>Accueillir les apprenants en faisant preuve d'écoute et d'échange pour instaurer un climat de confiance, favoriser l’implication et la participation.</t>
  </si>
  <si>
    <t>Présenter le programme de formation, les objectifs, les modalités et le planning pour cadrer la formation, intégrer les apprenants et donner du sens.</t>
  </si>
  <si>
    <t>Les modalités et moyens pédagogiques de type AFEST (doublon, feedback, REX, immersion, etc.) proposés sont correctement mis en oeuvre (objectifs, consignes, modalités, durée, analyse, évaluation, réajustement...)</t>
  </si>
  <si>
    <t>C9</t>
  </si>
  <si>
    <t>C10</t>
  </si>
  <si>
    <t>Mettre en oeuvre les techniques de communication (verbale, non-verbale) pour animer les sessions de formation en situation de travail.</t>
  </si>
  <si>
    <t>Le candidat fait preuve de souplesse et d'inventivité pédagogique pour adapter le scénario / modalités à l'apprenant</t>
  </si>
  <si>
    <t>C11</t>
  </si>
  <si>
    <t>Adapter le scénario et les modalités pédagogiques aux besoins et aux niveaux des apprenants tout au long de la formation pour garantir l'atteinte des objectifs et la progression des compétences.</t>
  </si>
  <si>
    <t>C12</t>
  </si>
  <si>
    <t>C13</t>
  </si>
  <si>
    <t>Renseigner et transmettre les documents (ex: programme de formation, supports d'évaluation, outils d'évaluation, feuille d'émargement, document de suivi, compte-rendu, questionnaire de satisfaction, etc.) pour assurer un suivi administratif et pédagogique de l'action de formation.</t>
  </si>
  <si>
    <t xml:space="preserve">Le candidat est capable d'apprécier le niveau de mise en oeuvre des compétences de l'apprenant (gestuelle, posture, technique, résultat du produit fini, temps d'exécution
</t>
  </si>
  <si>
    <t>Le candidat pose des questions pour aider l'apprenant à analyser ses difficultés et à faire part de ses réflexions ou de son ressenti</t>
  </si>
  <si>
    <t>C14</t>
  </si>
  <si>
    <t>Analyser les activités réalisées en situation de travail avec les apprenants en utilisant une approche réflexive pour apprécier le niveau de mise en oeuvre des compétences.</t>
  </si>
  <si>
    <t>C15</t>
  </si>
  <si>
    <t>Le déroulement et le rythme de la formation sont modifiés pour tenir compte du contexte, des attentes du/des apprenant(s) et de leurs difficultés d'apprentissage</t>
  </si>
  <si>
    <t>Le groupe est régulièrement sollicité depuis l'accueil jusqu'à l'évaluation finale (participation, questions, relance, feedback).</t>
  </si>
  <si>
    <t>C16</t>
  </si>
  <si>
    <t>Créer, développer, maintenir la motivation et la dynamique du ou des apprenant(s) dans le contexte d'une formation en situation de travail pour faciliter l'acquisition des compétences.</t>
  </si>
  <si>
    <t>Les techniques et outils de la dynamique de groupe / micro-groupe / individu sont connus et identifiés.</t>
  </si>
  <si>
    <t xml:space="preserve">Les différentes personnalités de stagiaires sont connues et perçues
</t>
  </si>
  <si>
    <t xml:space="preserve">Le candidat adapte son animation / sa communication aux différents profils de stagiaires </t>
  </si>
  <si>
    <t>C17</t>
  </si>
  <si>
    <t>Gérer les relations avec l'apprenant ou à l’intérieur d'un groupe, en analysant les différentes personnalités pour réguler les échanges et conserver une dynamique d'apprentissage.</t>
  </si>
  <si>
    <t>Des critères objectifs et opérationnels d'analyse des acquis sont définis</t>
  </si>
  <si>
    <t>La qualité de l'analyse permet de justifier les acquis de l'apprenant</t>
  </si>
  <si>
    <t>L'apprenant réalise les actions dans le temps imparti, le niveau de qualité attendu et le respect des règles de qualité, hygiène et sécurité</t>
  </si>
  <si>
    <t>C19</t>
  </si>
  <si>
    <t>Analyser et formaliser les acquis des apprenants, leur progression pédagogique, à l'aide des outils d'évaluation et des critères préétablis pour vérifier l'atteinte des objectifs</t>
  </si>
  <si>
    <t>C18</t>
  </si>
  <si>
    <t>Concevoir des évaluations en situation de travail, en cours et en fin de formation en déterminant des modalités, des critères et des outils pour mesurer les acquis des apprenants.</t>
  </si>
  <si>
    <t>Des temps d'échanges sont planifiés pour restituer les résultats et formaliser le niveau d'atteinte des objectifs.</t>
  </si>
  <si>
    <t>Les axes d'amélioration sont identifiés et correctement verbalisés.
Le candidat fait preuve d'écoute et de bienveillance envers les apprenants</t>
  </si>
  <si>
    <t>C20</t>
  </si>
  <si>
    <t>Partager les résultats de l'évaluation avec les apprenants à l'aide des outils d'évaluation pour faire état des acquis et mettre en perspective les compétences restant à acquérir.</t>
  </si>
  <si>
    <t>Une synthèse des résultats est établie et transmise aux parties prenantes, sur le niveau d'atteinte des objectifs de chaque apprenant.</t>
  </si>
  <si>
    <t>Des actions complémentaires sont éventuellement proposées pour répondre au mieux aux besoins de l'apprenant</t>
  </si>
  <si>
    <t>C21</t>
  </si>
  <si>
    <t>Rendre compte des résultats auprès des parties prenantes (commanditaire, RH, direction, hiérarchie, tuteur, etc.), pour faire état des acquisitions, mettre en perspective les compétences restant à acquérir et le cas échéant préconiser les actions complémentaires (formation, accompagnement, tutorat, etc.)</t>
  </si>
  <si>
    <t>C22</t>
  </si>
  <si>
    <t>Prendre connaissance des documents de satisfaction des apprenants et les effets de la formation au moyen d'outils d'évaluation pour ajuster, le cas échéant, son programme de formation et les modalités pédagogiques.</t>
  </si>
  <si>
    <t>C23</t>
  </si>
  <si>
    <t>C24</t>
  </si>
  <si>
    <t>Participer au bilan de l'action de formation avec les parties prenantes (commanditaire, RH, direction, hiérarchie, tuteur, etc.) afin de proposer des pistes d’amélioration (contenus, programme de formation, modalités, etc.).</t>
  </si>
  <si>
    <t>Faire évoluer les supports et outils d'animation de la formation en appui avec le service RH/technique pour assurer une cohérence et une efficience du programme de formation.</t>
  </si>
  <si>
    <t>Se tenir informé des évolutions réglementaires ou des techniques pédagogiques et professionnelles en utilisant toutes ressources nécessaires à l'actualisation de ses compétences.</t>
  </si>
  <si>
    <t xml:space="preserve">Grille d'observation par le tuteur - B1 </t>
  </si>
  <si>
    <t xml:space="preserve">Grille d'observation par le tuteur - B2 </t>
  </si>
  <si>
    <t xml:space="preserve">Grille d'observation par le tuteur - B3 </t>
  </si>
  <si>
    <t xml:space="preserve">Grille d'observation par le tuteur - B4 </t>
  </si>
  <si>
    <t>BC 2 - ANIMER LA FORMATION EN SITUATION DE TRAVAIL</t>
  </si>
  <si>
    <t>BLOC 1</t>
  </si>
  <si>
    <t>BLOC 2</t>
  </si>
  <si>
    <t>BLOC 3</t>
  </si>
  <si>
    <t>BLOC 4</t>
  </si>
  <si>
    <t>Représentant OCAPIAT</t>
  </si>
  <si>
    <t>COMPETENCE</t>
  </si>
  <si>
    <t>LES COMPETENCES associés aux activités, regroupés par BLOCS</t>
  </si>
  <si>
    <t>LES COMPETENCES associés aux activités, regroupés par DOMAINES</t>
  </si>
  <si>
    <t>A1 - Prise en compte du projet et/ou de la demande de formation</t>
  </si>
  <si>
    <r>
      <t xml:space="preserve">Concevoir le scénario pédagogique du/des module(s) en définissant les contenus, les objectifs, les modalités pédagogiques adaptées à une formation en situation de travail spécifiques </t>
    </r>
    <r>
      <rPr>
        <i/>
        <sz val="8"/>
        <color indexed="10"/>
        <rFont val="Arial Narrow"/>
        <family val="2"/>
      </rPr>
      <t>à l'univers</t>
    </r>
    <r>
      <rPr>
        <i/>
        <sz val="8"/>
        <rFont val="Arial Narrow"/>
        <family val="2"/>
      </rPr>
      <t xml:space="preserve"> de la viande, s'inspirant des techniques de l'AFEST, et les conditions de réalisation pour structurer le développement des compétences des apprenants.</t>
    </r>
  </si>
  <si>
    <r>
      <t xml:space="preserve">Réaliser, ajuster ou s'approprier les documents de formation nécessaires à une formation en situation de travail spécifique </t>
    </r>
    <r>
      <rPr>
        <i/>
        <sz val="8"/>
        <color indexed="10"/>
        <rFont val="Arial Narrow"/>
        <family val="2"/>
      </rPr>
      <t>à l'univers</t>
    </r>
    <r>
      <rPr>
        <i/>
        <sz val="8"/>
        <rFont val="Arial Narrow"/>
        <family val="2"/>
      </rPr>
      <t xml:space="preserve"> de la viande.</t>
    </r>
  </si>
  <si>
    <r>
      <t xml:space="preserve">Mettre en œuvre, en situation de travail réelle ou reconstituée, les modalités et moyens pédagogiques dans le respect du programme établi, en articulant les situations de formation aux situations professionnelles spécifiques </t>
    </r>
    <r>
      <rPr>
        <i/>
        <sz val="8"/>
        <color indexed="10"/>
        <rFont val="Arial Narrow"/>
        <family val="2"/>
      </rPr>
      <t xml:space="preserve"> à l'univers</t>
    </r>
    <r>
      <rPr>
        <i/>
        <sz val="8"/>
        <rFont val="Arial Narrow"/>
        <family val="2"/>
      </rPr>
      <t xml:space="preserve"> de la viande pour transmettre ses compétences (savoirs et savoir-faire).</t>
    </r>
  </si>
  <si>
    <r>
      <t xml:space="preserve">Respecter et faire respecter l'organisation de l'entreprise, les procédures, le règlement intérieur et les règles de qualité d'hygiène et de sécurité spécifiques </t>
    </r>
    <r>
      <rPr>
        <i/>
        <sz val="8"/>
        <color indexed="10"/>
        <rFont val="Arial Narrow"/>
        <family val="2"/>
      </rPr>
      <t>à l'univers</t>
    </r>
    <r>
      <rPr>
        <i/>
        <sz val="8"/>
        <rFont val="Arial Narrow"/>
        <family val="2"/>
      </rPr>
      <t xml:space="preserve"> de la viande pendant l'action de formation pour prévenir tout risque, alerter en cas de manquement.</t>
    </r>
  </si>
  <si>
    <t>BC 1 - PREPARER L'ACTION DE FORMATION ADAPTEE AUX SITUATIONS DE TRAVAIL SPECIFIQUES A L'UNIVERS DE LA VIANDE</t>
  </si>
  <si>
    <r>
      <t xml:space="preserve">CQP FORMATEUR INTERNE EN SITUATION DE TRAVAIL DANS LES </t>
    </r>
    <r>
      <rPr>
        <sz val="14"/>
        <color indexed="62"/>
        <rFont val="Comic Sans MS"/>
        <family val="4"/>
      </rPr>
      <t xml:space="preserve">ENTREPRISES </t>
    </r>
    <r>
      <rPr>
        <sz val="14"/>
        <color indexed="56"/>
        <rFont val="Comic Sans MS"/>
        <family val="4"/>
      </rPr>
      <t>DE LA VIANDE</t>
    </r>
  </si>
  <si>
    <r>
      <t>Les modalités et les moyens pédagogiques sont pertinents et adaptés aux situations professionnelles spécifiques</t>
    </r>
    <r>
      <rPr>
        <sz val="9"/>
        <color indexed="15"/>
        <rFont val="Calibri"/>
        <family val="2"/>
      </rPr>
      <t xml:space="preserve">  à l'univers de la viande et inspirés des techniques de l'AFEST.</t>
    </r>
  </si>
  <si>
    <t>Le formateur s'assure du respect des procédures, du règlement intérieur et des règles de qualité, d'hygiène et de sécurité spécifiques à l'univers de la viande pendant l'action de formation notamment au poste de travail</t>
  </si>
  <si>
    <t xml:space="preserve">Les situations de formation sont pertinentes et adaptées aux situations professionnelles spécifiques  à l'univers de la viande (ex : technique et gestuelle professionnelle, économie dans l'effort..) et aux objectifs à atteindre.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</si>
</sst>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0&quot; €&quot;"/>
    <numFmt numFmtId="167" formatCode="#,##0&quot; €&quot;;[Red]\-#,##0&quot; €&quot;"/>
    <numFmt numFmtId="168" formatCode="#,##0.00&quot; €&quot;;\-#,##0.00&quot; €&quot;"/>
    <numFmt numFmtId="169" formatCode="#,##0.00&quot; €&quot;;[Red]\-#,##0.00&quot; €&quot;"/>
    <numFmt numFmtId="170" formatCode="_-* #,##0&quot; €&quot;_-;\-* #,##0&quot; €&quot;_-;_-* &quot;-&quot;&quot; €&quot;_-;_-@_-"/>
    <numFmt numFmtId="171" formatCode="_-* #,##0_ _€_-;\-* #,##0_ _€_-;_-* &quot;-&quot;_ _€_-;_-@_-"/>
    <numFmt numFmtId="172" formatCode="_-* #,##0.00&quot; €&quot;_-;\-* #,##0.00&quot; €&quot;_-;_-* &quot;-&quot;??&quot; €&quot;_-;_-@_-"/>
    <numFmt numFmtId="173" formatCode="_-* #,##0.00_ _€_-;\-* #,##0.00_ _€_-;_-* &quot;-&quot;??_ _€_-;_-@_-"/>
    <numFmt numFmtId="174" formatCode="d/m/yy"/>
    <numFmt numFmtId="175" formatCode="[$-40C]dddd\ d\ mmmm\ yyyy"/>
    <numFmt numFmtId="176" formatCode="d/m/yy;@"/>
    <numFmt numFmtId="177" formatCode="0.0"/>
  </numFmts>
  <fonts count="98">
    <font>
      <sz val="10"/>
      <name val="Verdana"/>
      <family val="0"/>
    </font>
    <font>
      <b/>
      <sz val="10"/>
      <name val="Verdana"/>
      <family val="0"/>
    </font>
    <font>
      <i/>
      <sz val="10"/>
      <name val="Verdana"/>
      <family val="0"/>
    </font>
    <font>
      <b/>
      <i/>
      <sz val="10"/>
      <name val="Verdana"/>
      <family val="0"/>
    </font>
    <font>
      <sz val="12"/>
      <name val="Times New Roman"/>
      <family val="1"/>
    </font>
    <font>
      <b/>
      <sz val="9"/>
      <name val="Arial Narrow"/>
      <family val="2"/>
    </font>
    <font>
      <sz val="9"/>
      <name val="Comic Sans MS"/>
      <family val="4"/>
    </font>
    <font>
      <b/>
      <sz val="9"/>
      <name val="Comic Sans MS"/>
      <family val="4"/>
    </font>
    <font>
      <sz val="7"/>
      <name val="Wingdings"/>
      <family val="0"/>
    </font>
    <font>
      <sz val="8"/>
      <name val="Arial"/>
      <family val="2"/>
    </font>
    <font>
      <u val="single"/>
      <sz val="10"/>
      <color indexed="12"/>
      <name val="Verdana"/>
      <family val="2"/>
    </font>
    <font>
      <u val="single"/>
      <sz val="10"/>
      <color indexed="61"/>
      <name val="Verdana"/>
      <family val="2"/>
    </font>
    <font>
      <sz val="10"/>
      <name val="Arial Narrow"/>
      <family val="2"/>
    </font>
    <font>
      <sz val="8"/>
      <name val="Arial Narrow"/>
      <family val="2"/>
    </font>
    <font>
      <b/>
      <sz val="10"/>
      <name val="Arial Narrow"/>
      <family val="2"/>
    </font>
    <font>
      <b/>
      <sz val="9"/>
      <color indexed="9"/>
      <name val="Arial Narrow"/>
      <family val="2"/>
    </font>
    <font>
      <b/>
      <sz val="10"/>
      <color indexed="9"/>
      <name val="Arial Narrow"/>
      <family val="2"/>
    </font>
    <font>
      <sz val="10"/>
      <color indexed="9"/>
      <name val="Arial Narrow"/>
      <family val="2"/>
    </font>
    <font>
      <b/>
      <sz val="8"/>
      <color indexed="9"/>
      <name val="Arial Narrow"/>
      <family val="2"/>
    </font>
    <font>
      <sz val="8"/>
      <color indexed="9"/>
      <name val="Arial Narrow"/>
      <family val="2"/>
    </font>
    <font>
      <b/>
      <sz val="8"/>
      <name val="Arial Narrow"/>
      <family val="2"/>
    </font>
    <font>
      <sz val="8"/>
      <name val="Verdana"/>
      <family val="2"/>
    </font>
    <font>
      <b/>
      <sz val="8"/>
      <name val="Verdana"/>
      <family val="2"/>
    </font>
    <font>
      <sz val="9"/>
      <name val="Arial"/>
      <family val="2"/>
    </font>
    <font>
      <b/>
      <sz val="9"/>
      <name val="Arial"/>
      <family val="2"/>
    </font>
    <font>
      <sz val="8"/>
      <name val="Comic Sans MS"/>
      <family val="4"/>
    </font>
    <font>
      <i/>
      <sz val="8"/>
      <name val="Comic Sans MS"/>
      <family val="4"/>
    </font>
    <font>
      <b/>
      <sz val="12"/>
      <name val="Arial Narrow"/>
      <family val="2"/>
    </font>
    <font>
      <sz val="12"/>
      <name val="Arial Narrow"/>
      <family val="2"/>
    </font>
    <font>
      <b/>
      <sz val="8"/>
      <name val="Comic Sans MS"/>
      <family val="4"/>
    </font>
    <font>
      <b/>
      <sz val="8"/>
      <color indexed="10"/>
      <name val="Arial Narrow"/>
      <family val="2"/>
    </font>
    <font>
      <b/>
      <sz val="10"/>
      <color indexed="10"/>
      <name val="Arial Narrow"/>
      <family val="2"/>
    </font>
    <font>
      <sz val="9"/>
      <color indexed="9"/>
      <name val="Arial Narrow"/>
      <family val="2"/>
    </font>
    <font>
      <b/>
      <sz val="14"/>
      <name val="Comic Sans MS"/>
      <family val="4"/>
    </font>
    <font>
      <sz val="14"/>
      <name val="Comic Sans MS"/>
      <family val="4"/>
    </font>
    <font>
      <b/>
      <sz val="10"/>
      <name val="Comic Sans MS"/>
      <family val="4"/>
    </font>
    <font>
      <sz val="10"/>
      <name val="Comic Sans MS"/>
      <family val="4"/>
    </font>
    <font>
      <b/>
      <sz val="72"/>
      <color indexed="56"/>
      <name val="Comic Sans MS"/>
      <family val="4"/>
    </font>
    <font>
      <sz val="9"/>
      <color indexed="9"/>
      <name val="Comic Sans MS"/>
      <family val="4"/>
    </font>
    <font>
      <sz val="16"/>
      <color indexed="21"/>
      <name val="Comic Sans MS"/>
      <family val="4"/>
    </font>
    <font>
      <sz val="14"/>
      <color indexed="9"/>
      <name val="Comic Sans MS"/>
      <family val="4"/>
    </font>
    <font>
      <sz val="7"/>
      <name val="Comic Sans MS"/>
      <family val="4"/>
    </font>
    <font>
      <b/>
      <sz val="12"/>
      <color indexed="9"/>
      <name val="Arial Narrow"/>
      <family val="2"/>
    </font>
    <font>
      <sz val="10"/>
      <color indexed="9"/>
      <name val="Verdana"/>
      <family val="2"/>
    </font>
    <font>
      <sz val="8"/>
      <color indexed="12"/>
      <name val="Arial"/>
      <family val="2"/>
    </font>
    <font>
      <sz val="10"/>
      <color indexed="12"/>
      <name val="Verdana"/>
      <family val="2"/>
    </font>
    <font>
      <sz val="7"/>
      <color indexed="12"/>
      <name val="Wingdings"/>
      <family val="0"/>
    </font>
    <font>
      <b/>
      <sz val="20"/>
      <color indexed="56"/>
      <name val="Comic Sans MS"/>
      <family val="4"/>
    </font>
    <font>
      <i/>
      <sz val="8"/>
      <name val="Arial Narrow"/>
      <family val="2"/>
    </font>
    <font>
      <i/>
      <sz val="8"/>
      <color indexed="9"/>
      <name val="Arial Narrow"/>
      <family val="2"/>
    </font>
    <font>
      <b/>
      <sz val="8"/>
      <name val="Arial"/>
      <family val="2"/>
    </font>
    <font>
      <b/>
      <sz val="12"/>
      <name val="Arial"/>
      <family val="2"/>
    </font>
    <font>
      <b/>
      <sz val="14"/>
      <name val="Arial"/>
      <family val="2"/>
    </font>
    <font>
      <sz val="14"/>
      <name val="Arial"/>
      <family val="2"/>
    </font>
    <font>
      <i/>
      <sz val="9"/>
      <name val="Arial"/>
      <family val="2"/>
    </font>
    <font>
      <sz val="10"/>
      <name val="Arial"/>
      <family val="2"/>
    </font>
    <font>
      <sz val="14"/>
      <color indexed="56"/>
      <name val="Comic Sans MS"/>
      <family val="4"/>
    </font>
    <font>
      <i/>
      <sz val="8"/>
      <color indexed="10"/>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10"/>
      <name val="Arial"/>
      <family val="2"/>
    </font>
    <font>
      <sz val="9"/>
      <color indexed="12"/>
      <name val="Calibri"/>
      <family val="2"/>
    </font>
    <font>
      <sz val="14"/>
      <color indexed="62"/>
      <name val="Comic Sans MS"/>
      <family val="4"/>
    </font>
    <font>
      <sz val="9"/>
      <color indexed="15"/>
      <name val="Calibri"/>
      <family val="2"/>
    </font>
    <font>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5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style="thick"/>
      <top style="thin"/>
      <bottom>
        <color indexed="63"/>
      </bottom>
    </border>
    <border>
      <left>
        <color indexed="63"/>
      </left>
      <right style="thick"/>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style="medium"/>
      <bottom style="medium"/>
    </border>
    <border>
      <left style="medium"/>
      <right style="thin"/>
      <top style="medium"/>
      <bottom style="thin"/>
    </border>
    <border>
      <left style="medium"/>
      <right>
        <color indexed="63"/>
      </right>
      <top>
        <color indexed="63"/>
      </top>
      <bottom>
        <color indexed="63"/>
      </bottom>
    </border>
    <border>
      <left style="thin"/>
      <right style="thin"/>
      <top style="medium"/>
      <bottom style="medium"/>
    </border>
    <border>
      <left style="thin"/>
      <right style="thin"/>
      <top style="medium"/>
      <bottom>
        <color indexed="63"/>
      </bottom>
    </border>
    <border>
      <left>
        <color indexed="63"/>
      </left>
      <right style="medium"/>
      <top>
        <color indexed="63"/>
      </top>
      <bottom>
        <color indexed="63"/>
      </bottom>
    </border>
    <border>
      <left style="thin"/>
      <right style="medium"/>
      <top style="medium"/>
      <bottom style="medium"/>
    </border>
    <border>
      <left>
        <color indexed="63"/>
      </left>
      <right style="thin"/>
      <top>
        <color indexed="63"/>
      </top>
      <bottom style="medium"/>
    </border>
    <border>
      <left style="thin"/>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style="medium"/>
      <bottom>
        <color indexed="63"/>
      </bottom>
    </border>
    <border>
      <left style="medium"/>
      <right style="medium"/>
      <top style="medium"/>
      <bottom style="medium"/>
    </border>
    <border>
      <left>
        <color indexed="63"/>
      </left>
      <right style="thin"/>
      <top style="medium"/>
      <bottom style="thin"/>
    </border>
    <border>
      <left>
        <color indexed="63"/>
      </left>
      <right style="thin"/>
      <top style="thin"/>
      <bottom>
        <color indexed="63"/>
      </bottom>
    </border>
    <border>
      <left style="thin"/>
      <right style="medium"/>
      <top style="thin"/>
      <bottom style="medium"/>
    </border>
    <border>
      <left style="medium"/>
      <right>
        <color indexed="63"/>
      </right>
      <top style="thin"/>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style="medium"/>
      <top>
        <color indexed="63"/>
      </top>
      <bottom style="medium"/>
    </border>
    <border>
      <left style="medium"/>
      <right style="thin"/>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style="double">
        <color indexed="56"/>
      </left>
      <right style="double">
        <color indexed="56"/>
      </right>
      <top style="double">
        <color indexed="56"/>
      </top>
      <bottom style="double">
        <color indexed="56"/>
      </bottom>
    </border>
    <border>
      <left style="thin"/>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0" borderId="2" applyNumberFormat="0" applyFill="0" applyAlignment="0" applyProtection="0"/>
    <xf numFmtId="0" fontId="85" fillId="27" borderId="1" applyNumberFormat="0" applyAlignment="0" applyProtection="0"/>
    <xf numFmtId="0" fontId="86"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511">
    <xf numFmtId="0" fontId="0" fillId="0" borderId="0" xfId="0" applyAlignment="1">
      <alignment/>
    </xf>
    <xf numFmtId="0" fontId="0" fillId="0" borderId="0" xfId="0" applyAlignment="1">
      <alignment/>
    </xf>
    <xf numFmtId="0" fontId="0" fillId="0" borderId="10" xfId="0" applyBorder="1" applyAlignment="1">
      <alignment/>
    </xf>
    <xf numFmtId="0" fontId="12" fillId="0" borderId="0" xfId="0" applyFont="1" applyAlignment="1">
      <alignment/>
    </xf>
    <xf numFmtId="0" fontId="0" fillId="0" borderId="0" xfId="0" applyAlignment="1">
      <alignment wrapText="1"/>
    </xf>
    <xf numFmtId="0" fontId="15" fillId="33" borderId="10" xfId="0" applyFont="1" applyFill="1" applyBorder="1" applyAlignment="1">
      <alignment horizontal="center" wrapText="1"/>
    </xf>
    <xf numFmtId="0" fontId="15" fillId="33" borderId="10" xfId="0" applyFont="1" applyFill="1" applyBorder="1" applyAlignment="1">
      <alignment horizontal="center" vertical="center" wrapText="1"/>
    </xf>
    <xf numFmtId="0" fontId="16" fillId="33" borderId="11" xfId="0" applyFont="1" applyFill="1" applyBorder="1" applyAlignment="1">
      <alignment horizontal="centerContinuous" wrapText="1"/>
    </xf>
    <xf numFmtId="0" fontId="17" fillId="33" borderId="0" xfId="0" applyFont="1" applyFill="1" applyAlignment="1">
      <alignment horizontal="centerContinuous"/>
    </xf>
    <xf numFmtId="0" fontId="16" fillId="33" borderId="12" xfId="0" applyFont="1" applyFill="1" applyBorder="1" applyAlignment="1">
      <alignment horizontal="centerContinuous" wrapText="1"/>
    </xf>
    <xf numFmtId="0" fontId="15" fillId="33" borderId="0" xfId="0" applyFont="1" applyFill="1" applyBorder="1" applyAlignment="1">
      <alignment horizontal="center" vertical="center" wrapText="1"/>
    </xf>
    <xf numFmtId="0" fontId="16" fillId="33" borderId="0" xfId="0" applyFont="1" applyFill="1" applyBorder="1" applyAlignment="1">
      <alignment horizontal="centerContinuous" wrapText="1"/>
    </xf>
    <xf numFmtId="0" fontId="17" fillId="33" borderId="13" xfId="0" applyFont="1" applyFill="1" applyBorder="1" applyAlignment="1">
      <alignment horizontal="centerContinuous"/>
    </xf>
    <xf numFmtId="0" fontId="13" fillId="0" borderId="0" xfId="0" applyFont="1" applyAlignment="1">
      <alignment/>
    </xf>
    <xf numFmtId="0" fontId="13" fillId="0" borderId="0" xfId="0" applyFont="1" applyAlignment="1">
      <alignment/>
    </xf>
    <xf numFmtId="0" fontId="13" fillId="0" borderId="14" xfId="0" applyFont="1" applyBorder="1" applyAlignment="1">
      <alignment vertical="top" wrapText="1"/>
    </xf>
    <xf numFmtId="0" fontId="13" fillId="34" borderId="14" xfId="0" applyFont="1" applyFill="1" applyBorder="1" applyAlignment="1">
      <alignment vertical="top" wrapText="1"/>
    </xf>
    <xf numFmtId="0" fontId="22" fillId="0" borderId="0" xfId="0" applyFont="1" applyAlignment="1">
      <alignment/>
    </xf>
    <xf numFmtId="0" fontId="18" fillId="33" borderId="10" xfId="0" applyFont="1" applyFill="1" applyBorder="1" applyAlignment="1">
      <alignment horizontal="center" wrapText="1"/>
    </xf>
    <xf numFmtId="0" fontId="20" fillId="33" borderId="10" xfId="0" applyFont="1" applyFill="1" applyBorder="1" applyAlignment="1">
      <alignment horizontal="center" vertical="center" wrapText="1"/>
    </xf>
    <xf numFmtId="0" fontId="20" fillId="33" borderId="0" xfId="0" applyFont="1" applyFill="1" applyBorder="1" applyAlignment="1">
      <alignment horizontal="center" vertical="center" wrapText="1"/>
    </xf>
    <xf numFmtId="174" fontId="18" fillId="33" borderId="15" xfId="0" applyNumberFormat="1" applyFont="1" applyFill="1" applyBorder="1" applyAlignment="1">
      <alignment horizontal="centerContinuous" wrapText="1"/>
    </xf>
    <xf numFmtId="0" fontId="0" fillId="0" borderId="16" xfId="0" applyBorder="1" applyAlignment="1">
      <alignment/>
    </xf>
    <xf numFmtId="0" fontId="15" fillId="33" borderId="17" xfId="0" applyFont="1" applyFill="1" applyBorder="1" applyAlignment="1">
      <alignment horizontal="centerContinuous" vertical="top" wrapText="1"/>
    </xf>
    <xf numFmtId="0" fontId="15" fillId="33" borderId="18" xfId="0" applyFont="1" applyFill="1" applyBorder="1" applyAlignment="1">
      <alignment horizontal="centerContinuous" vertical="top" wrapText="1"/>
    </xf>
    <xf numFmtId="0" fontId="9" fillId="0" borderId="19" xfId="0" applyFont="1" applyBorder="1" applyAlignment="1">
      <alignment vertical="top" wrapText="1"/>
    </xf>
    <xf numFmtId="0" fontId="13" fillId="0" borderId="20" xfId="0" applyFont="1" applyBorder="1" applyAlignment="1">
      <alignment vertical="top"/>
    </xf>
    <xf numFmtId="0" fontId="13" fillId="0" borderId="21" xfId="0" applyFont="1" applyBorder="1" applyAlignment="1">
      <alignment vertical="top" wrapText="1"/>
    </xf>
    <xf numFmtId="0" fontId="13" fillId="0" borderId="22" xfId="0" applyFont="1" applyBorder="1" applyAlignment="1">
      <alignment vertical="top" wrapText="1"/>
    </xf>
    <xf numFmtId="0" fontId="13" fillId="0" borderId="23" xfId="0" applyFont="1" applyBorder="1" applyAlignment="1">
      <alignment vertical="top"/>
    </xf>
    <xf numFmtId="0" fontId="13" fillId="0" borderId="24" xfId="0" applyFont="1" applyBorder="1" applyAlignment="1">
      <alignment vertical="top" wrapText="1"/>
    </xf>
    <xf numFmtId="0" fontId="13" fillId="0" borderId="20" xfId="0" applyFont="1" applyBorder="1" applyAlignment="1">
      <alignment vertical="top" wrapText="1"/>
    </xf>
    <xf numFmtId="0" fontId="13" fillId="34" borderId="20" xfId="0" applyFont="1" applyFill="1" applyBorder="1" applyAlignment="1">
      <alignment vertical="top" wrapText="1"/>
    </xf>
    <xf numFmtId="0" fontId="5" fillId="35" borderId="25" xfId="0" applyFont="1" applyFill="1" applyBorder="1" applyAlignment="1">
      <alignment horizontal="centerContinuous" vertical="top" wrapText="1"/>
    </xf>
    <xf numFmtId="0" fontId="5" fillId="35" borderId="26" xfId="0" applyFont="1" applyFill="1" applyBorder="1" applyAlignment="1">
      <alignment horizontal="centerContinuous" vertical="top" wrapText="1"/>
    </xf>
    <xf numFmtId="0" fontId="0" fillId="35" borderId="27" xfId="0" applyFill="1" applyBorder="1" applyAlignment="1">
      <alignment horizontal="centerContinuous" vertical="center"/>
    </xf>
    <xf numFmtId="0" fontId="5" fillId="35" borderId="19" xfId="0" applyFont="1" applyFill="1" applyBorder="1" applyAlignment="1">
      <alignment horizontal="center" vertical="center" wrapText="1"/>
    </xf>
    <xf numFmtId="0" fontId="5" fillId="35" borderId="19" xfId="0" applyFont="1" applyFill="1" applyBorder="1" applyAlignment="1">
      <alignment horizontal="centerContinuous" vertical="center" wrapText="1"/>
    </xf>
    <xf numFmtId="0" fontId="5" fillId="35" borderId="19"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18" xfId="0" applyFont="1" applyFill="1" applyBorder="1" applyAlignment="1">
      <alignment horizontal="centerContinuous" vertical="center" wrapText="1"/>
    </xf>
    <xf numFmtId="0" fontId="0" fillId="0" borderId="0" xfId="0" applyAlignment="1">
      <alignment vertical="center"/>
    </xf>
    <xf numFmtId="176" fontId="20" fillId="35" borderId="29" xfId="0" applyNumberFormat="1" applyFont="1" applyFill="1" applyBorder="1" applyAlignment="1">
      <alignment horizontal="centerContinuous" vertical="top" wrapText="1"/>
    </xf>
    <xf numFmtId="176" fontId="20" fillId="35" borderId="29" xfId="0" applyNumberFormat="1" applyFont="1" applyFill="1" applyBorder="1" applyAlignment="1">
      <alignment horizontal="centerContinuous" vertical="top" wrapText="1"/>
    </xf>
    <xf numFmtId="0" fontId="13" fillId="0" borderId="21" xfId="0" applyFont="1" applyBorder="1" applyAlignment="1">
      <alignment vertical="top"/>
    </xf>
    <xf numFmtId="0" fontId="23" fillId="0" borderId="0" xfId="0" applyFont="1" applyAlignment="1">
      <alignment horizontal="center" wrapText="1"/>
    </xf>
    <xf numFmtId="0" fontId="23" fillId="0" borderId="0" xfId="0" applyFont="1" applyAlignment="1">
      <alignment horizontal="center" vertical="center" wrapText="1"/>
    </xf>
    <xf numFmtId="0" fontId="6" fillId="0" borderId="0" xfId="0" applyFont="1" applyAlignment="1">
      <alignment wrapText="1"/>
    </xf>
    <xf numFmtId="0" fontId="7" fillId="0" borderId="0" xfId="0" applyFont="1" applyAlignment="1">
      <alignment wrapText="1"/>
    </xf>
    <xf numFmtId="0" fontId="25" fillId="0" borderId="0" xfId="0" applyFont="1" applyAlignment="1">
      <alignment wrapText="1"/>
    </xf>
    <xf numFmtId="0" fontId="27" fillId="0" borderId="29" xfId="0" applyFont="1" applyBorder="1" applyAlignment="1">
      <alignment horizontal="centerContinuous" vertical="center"/>
    </xf>
    <xf numFmtId="0" fontId="27" fillId="0" borderId="26" xfId="0" applyFont="1" applyBorder="1" applyAlignment="1">
      <alignment horizontal="centerContinuous" vertical="center" wrapText="1"/>
    </xf>
    <xf numFmtId="9" fontId="27" fillId="0" borderId="29" xfId="0" applyNumberFormat="1" applyFont="1" applyBorder="1" applyAlignment="1">
      <alignment horizontal="centerContinuous" vertical="center" wrapText="1"/>
    </xf>
    <xf numFmtId="0" fontId="28" fillId="0" borderId="0" xfId="0" applyFont="1" applyAlignment="1">
      <alignment horizontal="center" vertical="center"/>
    </xf>
    <xf numFmtId="0" fontId="27" fillId="35" borderId="27" xfId="0" applyFont="1" applyFill="1" applyBorder="1" applyAlignment="1">
      <alignment horizontal="centerContinuous" vertical="center" wrapText="1"/>
    </xf>
    <xf numFmtId="0" fontId="27" fillId="35" borderId="30" xfId="0" applyFont="1" applyFill="1" applyBorder="1" applyAlignment="1">
      <alignment horizontal="centerContinuous" vertical="center" wrapText="1"/>
    </xf>
    <xf numFmtId="9" fontId="23" fillId="0" borderId="14" xfId="0" applyNumberFormat="1" applyFont="1" applyBorder="1" applyAlignment="1" applyProtection="1">
      <alignment horizontal="center" vertical="center" wrapText="1"/>
      <protection locked="0"/>
    </xf>
    <xf numFmtId="9" fontId="23" fillId="0" borderId="22" xfId="0" applyNumberFormat="1" applyFont="1" applyBorder="1" applyAlignment="1" applyProtection="1">
      <alignment horizontal="center" vertical="center" wrapText="1"/>
      <protection locked="0"/>
    </xf>
    <xf numFmtId="174" fontId="20" fillId="33" borderId="31" xfId="0" applyNumberFormat="1" applyFont="1" applyFill="1" applyBorder="1" applyAlignment="1" applyProtection="1">
      <alignment horizontal="center" wrapText="1"/>
      <protection locked="0"/>
    </xf>
    <xf numFmtId="0" fontId="20" fillId="34" borderId="32" xfId="0" applyFont="1" applyFill="1" applyBorder="1" applyAlignment="1">
      <alignment horizontal="center" vertical="center" wrapText="1"/>
    </xf>
    <xf numFmtId="174" fontId="20" fillId="34" borderId="32" xfId="0" applyNumberFormat="1" applyFont="1" applyFill="1" applyBorder="1" applyAlignment="1" applyProtection="1">
      <alignment horizontal="center" wrapText="1"/>
      <protection locked="0"/>
    </xf>
    <xf numFmtId="0" fontId="20" fillId="34" borderId="33" xfId="0" applyFont="1" applyFill="1" applyBorder="1" applyAlignment="1">
      <alignment horizontal="center" vertical="center" wrapText="1"/>
    </xf>
    <xf numFmtId="0" fontId="7" fillId="0" borderId="32" xfId="0" applyFont="1" applyBorder="1" applyAlignment="1">
      <alignment vertical="top" wrapText="1"/>
    </xf>
    <xf numFmtId="0" fontId="17" fillId="33" borderId="34" xfId="0" applyFont="1" applyFill="1" applyBorder="1" applyAlignment="1">
      <alignment horizontal="centerContinuous"/>
    </xf>
    <xf numFmtId="0" fontId="19" fillId="33" borderId="31" xfId="0" applyFont="1" applyFill="1" applyBorder="1" applyAlignment="1">
      <alignment horizontal="left" wrapText="1"/>
    </xf>
    <xf numFmtId="174" fontId="20" fillId="34" borderId="35" xfId="0" applyNumberFormat="1" applyFont="1" applyFill="1" applyBorder="1" applyAlignment="1" applyProtection="1">
      <alignment horizontal="center" wrapText="1"/>
      <protection locked="0"/>
    </xf>
    <xf numFmtId="174" fontId="20" fillId="35" borderId="15" xfId="0" applyNumberFormat="1" applyFont="1" applyFill="1" applyBorder="1" applyAlignment="1" applyProtection="1">
      <alignment horizontal="center" wrapText="1"/>
      <protection locked="0"/>
    </xf>
    <xf numFmtId="0" fontId="14" fillId="35" borderId="19" xfId="0" applyFont="1" applyFill="1" applyBorder="1" applyAlignment="1" applyProtection="1">
      <alignment horizontal="center" vertical="top" wrapText="1"/>
      <protection locked="0"/>
    </xf>
    <xf numFmtId="0" fontId="14" fillId="35" borderId="28" xfId="0" applyFont="1" applyFill="1" applyBorder="1" applyAlignment="1" applyProtection="1">
      <alignment horizontal="center" vertical="top" wrapText="1"/>
      <protection locked="0"/>
    </xf>
    <xf numFmtId="0" fontId="12" fillId="0" borderId="10" xfId="0" applyFont="1" applyBorder="1" applyAlignment="1">
      <alignment horizontal="center" vertical="top" wrapText="1"/>
    </xf>
    <xf numFmtId="0" fontId="12" fillId="0" borderId="16" xfId="0" applyFont="1" applyBorder="1" applyAlignment="1">
      <alignment horizontal="center" vertical="top" wrapText="1"/>
    </xf>
    <xf numFmtId="0" fontId="14" fillId="35" borderId="24" xfId="0" applyFont="1" applyFill="1" applyBorder="1" applyAlignment="1" applyProtection="1">
      <alignment horizontal="center" vertical="top" wrapText="1"/>
      <protection locked="0"/>
    </xf>
    <xf numFmtId="0" fontId="14" fillId="35" borderId="14" xfId="0" applyFont="1" applyFill="1" applyBorder="1" applyAlignment="1" applyProtection="1">
      <alignment horizontal="center" vertical="top" wrapText="1"/>
      <protection locked="0"/>
    </xf>
    <xf numFmtId="2" fontId="18" fillId="34" borderId="32" xfId="0" applyNumberFormat="1" applyFont="1" applyFill="1" applyBorder="1" applyAlignment="1">
      <alignment horizontal="centerContinuous" wrapText="1"/>
    </xf>
    <xf numFmtId="2" fontId="12" fillId="0" borderId="19" xfId="0" applyNumberFormat="1" applyFont="1" applyBorder="1" applyAlignment="1">
      <alignment vertical="center" wrapText="1"/>
    </xf>
    <xf numFmtId="2" fontId="12" fillId="0" borderId="14" xfId="0" applyNumberFormat="1" applyFont="1" applyBorder="1" applyAlignment="1">
      <alignment vertical="center" wrapText="1"/>
    </xf>
    <xf numFmtId="2" fontId="12" fillId="0" borderId="36" xfId="0" applyNumberFormat="1" applyFont="1" applyBorder="1" applyAlignment="1">
      <alignment vertical="center" wrapText="1"/>
    </xf>
    <xf numFmtId="2" fontId="12" fillId="0" borderId="16" xfId="0" applyNumberFormat="1" applyFont="1" applyBorder="1" applyAlignment="1">
      <alignment vertical="center" wrapText="1"/>
    </xf>
    <xf numFmtId="0" fontId="14" fillId="34" borderId="10" xfId="0" applyFont="1" applyFill="1" applyBorder="1" applyAlignment="1" applyProtection="1">
      <alignment horizontal="center" vertical="top" wrapText="1"/>
      <protection/>
    </xf>
    <xf numFmtId="0" fontId="12" fillId="0" borderId="16" xfId="0" applyFont="1" applyBorder="1" applyAlignment="1" applyProtection="1">
      <alignment horizontal="center" vertical="top" wrapText="1"/>
      <protection/>
    </xf>
    <xf numFmtId="9" fontId="20" fillId="0" borderId="14" xfId="0" applyNumberFormat="1" applyFont="1" applyBorder="1" applyAlignment="1">
      <alignment horizontal="center" vertical="top" wrapText="1"/>
    </xf>
    <xf numFmtId="9" fontId="20" fillId="34" borderId="14" xfId="0" applyNumberFormat="1" applyFont="1" applyFill="1" applyBorder="1" applyAlignment="1">
      <alignment horizontal="center" vertical="top" wrapText="1"/>
    </xf>
    <xf numFmtId="9" fontId="20" fillId="34" borderId="37" xfId="0" applyNumberFormat="1" applyFont="1" applyFill="1" applyBorder="1" applyAlignment="1">
      <alignment horizontal="center" vertical="top" wrapText="1"/>
    </xf>
    <xf numFmtId="0" fontId="29" fillId="0" borderId="0" xfId="0" applyFont="1" applyAlignment="1">
      <alignment wrapText="1"/>
    </xf>
    <xf numFmtId="0" fontId="6" fillId="0" borderId="0" xfId="0" applyFont="1" applyAlignment="1">
      <alignment/>
    </xf>
    <xf numFmtId="0" fontId="26" fillId="0" borderId="0" xfId="0" applyFont="1" applyAlignment="1">
      <alignment/>
    </xf>
    <xf numFmtId="0" fontId="25" fillId="0" borderId="0" xfId="0" applyFont="1" applyAlignment="1">
      <alignment/>
    </xf>
    <xf numFmtId="0" fontId="8" fillId="0" borderId="19" xfId="0" applyFont="1" applyBorder="1" applyAlignment="1">
      <alignment vertical="top" wrapText="1"/>
    </xf>
    <xf numFmtId="0" fontId="25" fillId="0" borderId="31" xfId="0" applyFont="1" applyBorder="1" applyAlignment="1">
      <alignment wrapText="1"/>
    </xf>
    <xf numFmtId="0" fontId="25" fillId="0" borderId="38" xfId="0" applyFont="1" applyBorder="1" applyAlignment="1">
      <alignment wrapText="1"/>
    </xf>
    <xf numFmtId="0" fontId="17" fillId="33" borderId="39" xfId="0" applyFont="1" applyFill="1" applyBorder="1" applyAlignment="1">
      <alignment horizontal="centerContinuous"/>
    </xf>
    <xf numFmtId="0" fontId="17" fillId="33" borderId="40" xfId="0" applyFont="1" applyFill="1" applyBorder="1" applyAlignment="1">
      <alignment horizontal="centerContinuous"/>
    </xf>
    <xf numFmtId="174" fontId="30" fillId="35" borderId="15" xfId="0" applyNumberFormat="1" applyFont="1" applyFill="1" applyBorder="1" applyAlignment="1" applyProtection="1">
      <alignment horizontal="center" wrapText="1"/>
      <protection locked="0"/>
    </xf>
    <xf numFmtId="174" fontId="30" fillId="35" borderId="41" xfId="0" applyNumberFormat="1" applyFont="1" applyFill="1" applyBorder="1" applyAlignment="1" applyProtection="1">
      <alignment horizontal="center" wrapText="1"/>
      <protection locked="0"/>
    </xf>
    <xf numFmtId="0" fontId="31" fillId="35" borderId="19" xfId="0" applyFont="1" applyFill="1" applyBorder="1" applyAlignment="1" applyProtection="1">
      <alignment horizontal="center" vertical="top" wrapText="1"/>
      <protection locked="0"/>
    </xf>
    <xf numFmtId="2" fontId="12" fillId="0" borderId="22" xfId="0" applyNumberFormat="1" applyFont="1" applyBorder="1" applyAlignment="1">
      <alignment vertical="center" wrapText="1"/>
    </xf>
    <xf numFmtId="2" fontId="12" fillId="0" borderId="42" xfId="0" applyNumberFormat="1" applyFont="1" applyBorder="1" applyAlignment="1">
      <alignment vertical="center" wrapText="1"/>
    </xf>
    <xf numFmtId="2" fontId="12" fillId="0" borderId="43" xfId="0" applyNumberFormat="1" applyFont="1" applyBorder="1" applyAlignment="1">
      <alignment vertical="center" wrapText="1"/>
    </xf>
    <xf numFmtId="2" fontId="12" fillId="0" borderId="44" xfId="0" applyNumberFormat="1" applyFont="1" applyBorder="1" applyAlignment="1">
      <alignment vertical="center" wrapText="1"/>
    </xf>
    <xf numFmtId="0" fontId="0" fillId="0" borderId="10" xfId="0" applyBorder="1" applyAlignment="1" applyProtection="1">
      <alignment/>
      <protection locked="0"/>
    </xf>
    <xf numFmtId="0" fontId="9" fillId="0" borderId="10"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7" fillId="0" borderId="32" xfId="0" applyFont="1" applyBorder="1" applyAlignment="1" applyProtection="1">
      <alignment vertical="top" wrapText="1"/>
      <protection locked="0"/>
    </xf>
    <xf numFmtId="0" fontId="20" fillId="34" borderId="32" xfId="0" applyFont="1" applyFill="1" applyBorder="1" applyAlignment="1" applyProtection="1">
      <alignment horizontal="center" vertical="center" wrapText="1"/>
      <protection locked="0"/>
    </xf>
    <xf numFmtId="0" fontId="8" fillId="0" borderId="33"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36"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24"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45"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20" fillId="34" borderId="33" xfId="0" applyFont="1" applyFill="1" applyBorder="1" applyAlignment="1" applyProtection="1">
      <alignment horizontal="center" vertical="center" wrapText="1"/>
      <protection locked="0"/>
    </xf>
    <xf numFmtId="2" fontId="12" fillId="0" borderId="10" xfId="0" applyNumberFormat="1" applyFont="1" applyBorder="1" applyAlignment="1" applyProtection="1">
      <alignment vertical="center" wrapText="1"/>
      <protection locked="0"/>
    </xf>
    <xf numFmtId="0" fontId="0" fillId="0" borderId="16" xfId="0" applyBorder="1" applyAlignment="1" applyProtection="1">
      <alignment/>
      <protection locked="0"/>
    </xf>
    <xf numFmtId="0" fontId="15" fillId="33" borderId="17" xfId="0" applyFont="1" applyFill="1" applyBorder="1" applyAlignment="1" applyProtection="1">
      <alignment horizontal="centerContinuous" vertical="top" wrapText="1"/>
      <protection/>
    </xf>
    <xf numFmtId="0" fontId="15" fillId="33" borderId="18" xfId="0" applyFont="1" applyFill="1" applyBorder="1" applyAlignment="1" applyProtection="1">
      <alignment horizontal="centerContinuous" vertical="top" wrapText="1"/>
      <protection/>
    </xf>
    <xf numFmtId="0" fontId="16" fillId="33" borderId="11" xfId="0" applyFont="1" applyFill="1" applyBorder="1" applyAlignment="1" applyProtection="1">
      <alignment horizontal="centerContinuous" wrapText="1"/>
      <protection/>
    </xf>
    <xf numFmtId="0" fontId="17" fillId="33" borderId="0" xfId="0" applyFont="1" applyFill="1" applyAlignment="1" applyProtection="1">
      <alignment horizontal="centerContinuous"/>
      <protection/>
    </xf>
    <xf numFmtId="0" fontId="15" fillId="33" borderId="10" xfId="0" applyFont="1" applyFill="1" applyBorder="1" applyAlignment="1" applyProtection="1">
      <alignment horizontal="center" wrapText="1"/>
      <protection/>
    </xf>
    <xf numFmtId="0" fontId="15" fillId="33" borderId="1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Continuous" wrapText="1"/>
      <protection/>
    </xf>
    <xf numFmtId="0" fontId="19" fillId="33" borderId="31" xfId="0" applyFont="1" applyFill="1" applyBorder="1" applyAlignment="1" applyProtection="1">
      <alignment horizontal="left" wrapText="1"/>
      <protection/>
    </xf>
    <xf numFmtId="0" fontId="15"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Continuous" wrapText="1"/>
      <protection/>
    </xf>
    <xf numFmtId="0" fontId="17" fillId="33" borderId="13" xfId="0" applyFont="1" applyFill="1" applyBorder="1" applyAlignment="1" applyProtection="1">
      <alignment horizontal="centerContinuous"/>
      <protection/>
    </xf>
    <xf numFmtId="0" fontId="18" fillId="33" borderId="10" xfId="0" applyFont="1" applyFill="1" applyBorder="1" applyAlignment="1" applyProtection="1">
      <alignment horizontal="center" wrapText="1"/>
      <protection/>
    </xf>
    <xf numFmtId="0" fontId="20" fillId="33" borderId="10" xfId="0" applyFont="1" applyFill="1" applyBorder="1" applyAlignment="1" applyProtection="1">
      <alignment horizontal="center" vertical="center" wrapText="1"/>
      <protection/>
    </xf>
    <xf numFmtId="174" fontId="20" fillId="33" borderId="31" xfId="0" applyNumberFormat="1" applyFont="1" applyFill="1" applyBorder="1" applyAlignment="1" applyProtection="1">
      <alignment horizontal="center" wrapText="1"/>
      <protection/>
    </xf>
    <xf numFmtId="0" fontId="20" fillId="33" borderId="0" xfId="0" applyFont="1" applyFill="1" applyBorder="1" applyAlignment="1" applyProtection="1">
      <alignment horizontal="center" vertical="center" wrapText="1"/>
      <protection/>
    </xf>
    <xf numFmtId="174" fontId="18" fillId="33" borderId="15" xfId="0" applyNumberFormat="1" applyFont="1" applyFill="1" applyBorder="1" applyAlignment="1" applyProtection="1">
      <alignment horizontal="centerContinuous" wrapText="1"/>
      <protection/>
    </xf>
    <xf numFmtId="0" fontId="24" fillId="0" borderId="0" xfId="0"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9" fontId="23" fillId="0" borderId="14" xfId="0" applyNumberFormat="1" applyFont="1" applyBorder="1" applyAlignment="1" applyProtection="1">
      <alignment horizontal="center" vertical="center" wrapText="1"/>
      <protection/>
    </xf>
    <xf numFmtId="0" fontId="24" fillId="0" borderId="22" xfId="0" applyFont="1" applyBorder="1" applyAlignment="1" applyProtection="1">
      <alignment horizontal="center" vertical="center" wrapText="1"/>
      <protection/>
    </xf>
    <xf numFmtId="9" fontId="23" fillId="0" borderId="0" xfId="0" applyNumberFormat="1" applyFont="1" applyAlignment="1" applyProtection="1">
      <alignment horizontal="center" vertical="center" wrapText="1"/>
      <protection/>
    </xf>
    <xf numFmtId="0" fontId="24" fillId="0" borderId="46" xfId="0" applyFont="1" applyBorder="1" applyAlignment="1" applyProtection="1">
      <alignment horizontal="center" vertical="center" wrapText="1"/>
      <protection/>
    </xf>
    <xf numFmtId="9" fontId="24" fillId="0" borderId="46" xfId="0" applyNumberFormat="1" applyFont="1" applyBorder="1" applyAlignment="1" applyProtection="1">
      <alignment horizontal="center" vertical="center" wrapText="1"/>
      <protection/>
    </xf>
    <xf numFmtId="0" fontId="24" fillId="0" borderId="46" xfId="0" applyFont="1" applyBorder="1" applyAlignment="1" applyProtection="1">
      <alignment horizontal="centerContinuous" vertical="center" wrapText="1"/>
      <protection/>
    </xf>
    <xf numFmtId="0" fontId="32" fillId="33" borderId="18" xfId="0" applyFont="1" applyFill="1" applyBorder="1" applyAlignment="1">
      <alignment horizontal="centerContinuous"/>
    </xf>
    <xf numFmtId="0" fontId="15" fillId="33" borderId="27" xfId="0" applyFont="1" applyFill="1" applyBorder="1" applyAlignment="1">
      <alignment horizontal="centerContinuous"/>
    </xf>
    <xf numFmtId="0" fontId="32" fillId="33" borderId="18" xfId="0" applyFont="1" applyFill="1" applyBorder="1" applyAlignment="1" applyProtection="1">
      <alignment horizontal="centerContinuous"/>
      <protection/>
    </xf>
    <xf numFmtId="0" fontId="15" fillId="33" borderId="27" xfId="0" applyFont="1" applyFill="1" applyBorder="1" applyAlignment="1" applyProtection="1">
      <alignment horizontal="centerContinuous"/>
      <protection/>
    </xf>
    <xf numFmtId="0" fontId="15" fillId="33" borderId="47" xfId="0" applyFont="1" applyFill="1" applyBorder="1" applyAlignment="1">
      <alignment horizontal="centerContinuous" vertical="top" wrapText="1"/>
    </xf>
    <xf numFmtId="0" fontId="15" fillId="33" borderId="47" xfId="0" applyFont="1" applyFill="1" applyBorder="1" applyAlignment="1" applyProtection="1">
      <alignment horizontal="centerContinuous" vertical="top" wrapText="1"/>
      <protection/>
    </xf>
    <xf numFmtId="0" fontId="5" fillId="0" borderId="0" xfId="0" applyFont="1" applyAlignment="1">
      <alignment/>
    </xf>
    <xf numFmtId="0" fontId="5" fillId="0" borderId="0" xfId="0" applyFont="1" applyAlignment="1">
      <alignment horizontal="right"/>
    </xf>
    <xf numFmtId="0" fontId="18" fillId="33" borderId="39" xfId="0" applyFont="1" applyFill="1" applyBorder="1" applyAlignment="1" applyProtection="1">
      <alignment horizontal="center" wrapText="1"/>
      <protection/>
    </xf>
    <xf numFmtId="0" fontId="18" fillId="33" borderId="48" xfId="0" applyFont="1" applyFill="1" applyBorder="1" applyAlignment="1" applyProtection="1">
      <alignment horizontal="center" wrapText="1"/>
      <protection/>
    </xf>
    <xf numFmtId="0" fontId="18" fillId="33" borderId="31" xfId="0" applyFont="1" applyFill="1" applyBorder="1" applyAlignment="1" applyProtection="1">
      <alignment horizontal="center" wrapText="1"/>
      <protection/>
    </xf>
    <xf numFmtId="0" fontId="18" fillId="33" borderId="0" xfId="0" applyFont="1" applyFill="1" applyBorder="1" applyAlignment="1" applyProtection="1">
      <alignment horizontal="center" wrapText="1"/>
      <protection/>
    </xf>
    <xf numFmtId="0" fontId="18" fillId="33" borderId="13" xfId="0" applyFont="1" applyFill="1" applyBorder="1" applyAlignment="1" applyProtection="1">
      <alignment horizontal="center" wrapText="1"/>
      <protection/>
    </xf>
    <xf numFmtId="9" fontId="20" fillId="34" borderId="19" xfId="0" applyNumberFormat="1" applyFont="1" applyFill="1" applyBorder="1" applyAlignment="1">
      <alignment horizontal="center" vertical="top" wrapText="1"/>
    </xf>
    <xf numFmtId="9" fontId="20" fillId="34" borderId="28" xfId="0" applyNumberFormat="1" applyFont="1" applyFill="1" applyBorder="1" applyAlignment="1">
      <alignment horizontal="center" vertical="top" wrapText="1"/>
    </xf>
    <xf numFmtId="9" fontId="20" fillId="34" borderId="43" xfId="0" applyNumberFormat="1" applyFont="1" applyFill="1" applyBorder="1" applyAlignment="1">
      <alignment horizontal="center" vertical="top" wrapText="1"/>
    </xf>
    <xf numFmtId="9" fontId="20" fillId="34" borderId="49" xfId="0" applyNumberFormat="1" applyFont="1" applyFill="1" applyBorder="1" applyAlignment="1">
      <alignment horizontal="center" vertical="top" wrapText="1"/>
    </xf>
    <xf numFmtId="0" fontId="7" fillId="0" borderId="0" xfId="0" applyFont="1" applyAlignment="1">
      <alignment/>
    </xf>
    <xf numFmtId="0" fontId="29" fillId="0" borderId="0" xfId="0" applyFont="1" applyAlignment="1">
      <alignment/>
    </xf>
    <xf numFmtId="0" fontId="18" fillId="33" borderId="39" xfId="0" applyFont="1" applyFill="1" applyBorder="1" applyAlignment="1">
      <alignment horizontal="center" wrapText="1"/>
    </xf>
    <xf numFmtId="0" fontId="18" fillId="33" borderId="48" xfId="0" applyFont="1" applyFill="1" applyBorder="1" applyAlignment="1">
      <alignment horizontal="center" wrapText="1"/>
    </xf>
    <xf numFmtId="0" fontId="18" fillId="33" borderId="31" xfId="0" applyFont="1" applyFill="1" applyBorder="1" applyAlignment="1">
      <alignment horizontal="center" wrapText="1"/>
    </xf>
    <xf numFmtId="0" fontId="18" fillId="33" borderId="0" xfId="0" applyFont="1" applyFill="1" applyBorder="1" applyAlignment="1">
      <alignment horizontal="center" wrapText="1"/>
    </xf>
    <xf numFmtId="0" fontId="18" fillId="33" borderId="13" xfId="0" applyFont="1" applyFill="1" applyBorder="1" applyAlignment="1">
      <alignment horizontal="center" wrapText="1"/>
    </xf>
    <xf numFmtId="0" fontId="18" fillId="33" borderId="39" xfId="0" applyFont="1" applyFill="1" applyBorder="1" applyAlignment="1" applyProtection="1">
      <alignment horizontal="centerContinuous" wrapText="1"/>
      <protection/>
    </xf>
    <xf numFmtId="0" fontId="15" fillId="33" borderId="50" xfId="0" applyFont="1" applyFill="1" applyBorder="1" applyAlignment="1" applyProtection="1">
      <alignment horizontal="centerContinuous" wrapText="1"/>
      <protection/>
    </xf>
    <xf numFmtId="0" fontId="32" fillId="33" borderId="31" xfId="0" applyFont="1" applyFill="1" applyBorder="1" applyAlignment="1">
      <alignment horizontal="left" wrapText="1"/>
    </xf>
    <xf numFmtId="0" fontId="18" fillId="33" borderId="50" xfId="0" applyFont="1" applyFill="1" applyBorder="1" applyAlignment="1">
      <alignment horizontal="centerContinuous" wrapText="1"/>
    </xf>
    <xf numFmtId="0" fontId="18" fillId="33" borderId="39" xfId="0" applyFont="1" applyFill="1" applyBorder="1" applyAlignment="1">
      <alignment horizontal="centerContinuous" wrapText="1"/>
    </xf>
    <xf numFmtId="0" fontId="15" fillId="33" borderId="31" xfId="0" applyFont="1" applyFill="1" applyBorder="1" applyAlignment="1">
      <alignment horizontal="center" wrapText="1"/>
    </xf>
    <xf numFmtId="0" fontId="15" fillId="33" borderId="39" xfId="0" applyFont="1" applyFill="1" applyBorder="1" applyAlignment="1">
      <alignment horizontal="center" wrapText="1"/>
    </xf>
    <xf numFmtId="0" fontId="15" fillId="33" borderId="48" xfId="0" applyFont="1" applyFill="1" applyBorder="1" applyAlignment="1">
      <alignment horizontal="center" wrapText="1"/>
    </xf>
    <xf numFmtId="0" fontId="15" fillId="33" borderId="31" xfId="0" applyFont="1" applyFill="1" applyBorder="1" applyAlignment="1">
      <alignment horizontal="center" wrapText="1"/>
    </xf>
    <xf numFmtId="0" fontId="15" fillId="33" borderId="0" xfId="0" applyFont="1" applyFill="1" applyBorder="1" applyAlignment="1">
      <alignment horizontal="center" wrapText="1"/>
    </xf>
    <xf numFmtId="0" fontId="15" fillId="33" borderId="13" xfId="0" applyFont="1" applyFill="1" applyBorder="1" applyAlignment="1">
      <alignment horizontal="center" wrapText="1"/>
    </xf>
    <xf numFmtId="0" fontId="15" fillId="33" borderId="0" xfId="0" applyFont="1" applyFill="1" applyBorder="1" applyAlignment="1">
      <alignment horizontal="centerContinuous" wrapText="1"/>
    </xf>
    <xf numFmtId="0" fontId="32" fillId="33" borderId="13" xfId="0" applyFont="1" applyFill="1" applyBorder="1" applyAlignment="1">
      <alignment horizontal="centerContinuous"/>
    </xf>
    <xf numFmtId="174" fontId="5" fillId="33" borderId="31" xfId="0" applyNumberFormat="1" applyFont="1" applyFill="1" applyBorder="1" applyAlignment="1" applyProtection="1">
      <alignment horizontal="center" wrapText="1"/>
      <protection locked="0"/>
    </xf>
    <xf numFmtId="0" fontId="5" fillId="33" borderId="0" xfId="0" applyFont="1" applyFill="1" applyBorder="1" applyAlignment="1">
      <alignment horizontal="center" vertical="center" wrapText="1"/>
    </xf>
    <xf numFmtId="174" fontId="15" fillId="33" borderId="15" xfId="0" applyNumberFormat="1" applyFont="1" applyFill="1" applyBorder="1" applyAlignment="1">
      <alignment horizontal="centerContinuous" wrapText="1"/>
    </xf>
    <xf numFmtId="0" fontId="15" fillId="33" borderId="50" xfId="0" applyFont="1" applyFill="1" applyBorder="1" applyAlignment="1">
      <alignment horizontal="centerContinuous" wrapText="1"/>
    </xf>
    <xf numFmtId="0" fontId="15" fillId="33" borderId="39" xfId="0" applyFont="1" applyFill="1" applyBorder="1" applyAlignment="1">
      <alignment horizontal="centerContinuous" wrapText="1"/>
    </xf>
    <xf numFmtId="0" fontId="19" fillId="33" borderId="31" xfId="0" applyFont="1" applyFill="1" applyBorder="1" applyAlignment="1">
      <alignment horizontal="center" wrapText="1"/>
    </xf>
    <xf numFmtId="0" fontId="5" fillId="0" borderId="0" xfId="0" applyFont="1" applyBorder="1" applyAlignment="1">
      <alignment/>
    </xf>
    <xf numFmtId="0" fontId="0" fillId="0" borderId="0" xfId="0" applyBorder="1" applyAlignment="1">
      <alignment/>
    </xf>
    <xf numFmtId="0" fontId="22" fillId="0" borderId="0" xfId="0" applyFont="1" applyBorder="1" applyAlignment="1">
      <alignment/>
    </xf>
    <xf numFmtId="174" fontId="18" fillId="33" borderId="43" xfId="0" applyNumberFormat="1" applyFont="1" applyFill="1" applyBorder="1" applyAlignment="1" applyProtection="1">
      <alignment horizontal="centerContinuous" wrapText="1"/>
      <protection/>
    </xf>
    <xf numFmtId="174" fontId="18" fillId="33" borderId="43" xfId="0" applyNumberFormat="1" applyFont="1" applyFill="1" applyBorder="1" applyAlignment="1">
      <alignment horizontal="centerContinuous" wrapText="1"/>
    </xf>
    <xf numFmtId="174" fontId="15" fillId="33" borderId="43" xfId="0" applyNumberFormat="1" applyFont="1" applyFill="1" applyBorder="1" applyAlignment="1">
      <alignment horizontal="centerContinuous" wrapText="1"/>
    </xf>
    <xf numFmtId="0" fontId="34" fillId="0" borderId="0" xfId="0" applyFont="1" applyAlignment="1">
      <alignment/>
    </xf>
    <xf numFmtId="0" fontId="33" fillId="0" borderId="0" xfId="0" applyFont="1" applyAlignment="1">
      <alignment horizontal="centerContinuous"/>
    </xf>
    <xf numFmtId="0" fontId="35" fillId="0" borderId="0" xfId="0" applyFont="1" applyAlignment="1">
      <alignment/>
    </xf>
    <xf numFmtId="0" fontId="36" fillId="0" borderId="0" xfId="0" applyFont="1" applyAlignment="1">
      <alignment/>
    </xf>
    <xf numFmtId="0" fontId="33" fillId="36" borderId="0" xfId="0" applyFont="1" applyFill="1" applyAlignment="1">
      <alignment horizontal="centerContinuous"/>
    </xf>
    <xf numFmtId="0" fontId="35" fillId="36" borderId="0" xfId="0" applyFont="1" applyFill="1" applyAlignment="1">
      <alignment/>
    </xf>
    <xf numFmtId="0" fontId="34" fillId="34" borderId="0" xfId="0" applyFont="1" applyFill="1" applyAlignment="1">
      <alignment/>
    </xf>
    <xf numFmtId="0" fontId="33" fillId="34" borderId="0" xfId="0" applyFont="1" applyFill="1" applyAlignment="1">
      <alignment horizontal="centerContinuous"/>
    </xf>
    <xf numFmtId="0" fontId="35" fillId="34" borderId="0" xfId="0" applyFont="1" applyFill="1" applyAlignment="1">
      <alignment/>
    </xf>
    <xf numFmtId="0" fontId="36" fillId="34" borderId="0" xfId="0" applyFont="1" applyFill="1" applyAlignment="1">
      <alignment/>
    </xf>
    <xf numFmtId="0" fontId="33" fillId="34" borderId="0" xfId="0" applyFont="1" applyFill="1" applyAlignment="1">
      <alignment horizontal="center" vertical="center"/>
    </xf>
    <xf numFmtId="0" fontId="35" fillId="0" borderId="0" xfId="0" applyFont="1" applyAlignment="1">
      <alignment horizontal="center" vertical="center"/>
    </xf>
    <xf numFmtId="0" fontId="33" fillId="35" borderId="46" xfId="0" applyFont="1" applyFill="1" applyBorder="1" applyAlignment="1" applyProtection="1">
      <alignment horizontal="center" vertical="center"/>
      <protection locked="0"/>
    </xf>
    <xf numFmtId="0" fontId="39" fillId="0" borderId="0" xfId="0" applyFont="1" applyAlignment="1">
      <alignment horizontal="centerContinuous" vertical="center"/>
    </xf>
    <xf numFmtId="0" fontId="39" fillId="34" borderId="0" xfId="0" applyFont="1" applyFill="1" applyAlignment="1">
      <alignment horizontal="centerContinuous" vertical="center"/>
    </xf>
    <xf numFmtId="0" fontId="40" fillId="36" borderId="0" xfId="0" applyFont="1" applyFill="1" applyAlignment="1">
      <alignment horizontal="center" vertical="center"/>
    </xf>
    <xf numFmtId="0" fontId="29" fillId="0" borderId="0" xfId="0" applyFont="1" applyAlignment="1">
      <alignment horizontal="right"/>
    </xf>
    <xf numFmtId="0" fontId="29" fillId="0" borderId="0" xfId="0" applyFont="1" applyAlignment="1">
      <alignment horizontal="left"/>
    </xf>
    <xf numFmtId="0" fontId="25" fillId="0" borderId="0" xfId="0" applyFont="1" applyBorder="1" applyAlignment="1">
      <alignment/>
    </xf>
    <xf numFmtId="0" fontId="25"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3" fillId="36" borderId="0" xfId="0" applyFont="1" applyFill="1" applyBorder="1" applyAlignment="1" applyProtection="1">
      <alignment horizontal="centerContinuous"/>
      <protection/>
    </xf>
    <xf numFmtId="0" fontId="33" fillId="34" borderId="0" xfId="0" applyFont="1" applyFill="1" applyBorder="1" applyAlignment="1" applyProtection="1">
      <alignment horizontal="centerContinuous"/>
      <protection/>
    </xf>
    <xf numFmtId="0" fontId="37" fillId="34" borderId="0" xfId="0" applyFont="1" applyFill="1" applyBorder="1" applyAlignment="1" applyProtection="1">
      <alignment horizontal="center" vertical="center"/>
      <protection/>
    </xf>
    <xf numFmtId="0" fontId="33" fillId="36" borderId="0" xfId="0" applyFont="1" applyFill="1" applyAlignment="1" applyProtection="1">
      <alignment/>
      <protection/>
    </xf>
    <xf numFmtId="0" fontId="33" fillId="34" borderId="0" xfId="0" applyFont="1" applyFill="1" applyAlignment="1" applyProtection="1">
      <alignment/>
      <protection/>
    </xf>
    <xf numFmtId="0" fontId="33" fillId="0" borderId="0" xfId="0" applyFont="1" applyAlignment="1" applyProtection="1">
      <alignment horizontal="centerContinuous"/>
      <protection/>
    </xf>
    <xf numFmtId="0" fontId="34" fillId="36" borderId="0" xfId="0" applyFont="1" applyFill="1" applyAlignment="1" applyProtection="1">
      <alignment/>
      <protection/>
    </xf>
    <xf numFmtId="0" fontId="34" fillId="34" borderId="0" xfId="0" applyFont="1" applyFill="1" applyAlignment="1" applyProtection="1">
      <alignment/>
      <protection/>
    </xf>
    <xf numFmtId="0" fontId="34" fillId="0" borderId="0" xfId="0" applyFont="1" applyAlignment="1" applyProtection="1">
      <alignment horizontal="center" vertical="center"/>
      <protection/>
    </xf>
    <xf numFmtId="0" fontId="38" fillId="37" borderId="0" xfId="0" applyFont="1" applyFill="1" applyAlignment="1" applyProtection="1">
      <alignment horizontal="center" vertical="center"/>
      <protection/>
    </xf>
    <xf numFmtId="0" fontId="7" fillId="37" borderId="0" xfId="0" applyFont="1" applyFill="1" applyAlignment="1" applyProtection="1">
      <alignment/>
      <protection/>
    </xf>
    <xf numFmtId="0" fontId="33" fillId="37" borderId="0" xfId="0" applyFont="1" applyFill="1" applyAlignment="1" applyProtection="1">
      <alignment horizontal="center" vertical="center"/>
      <protection/>
    </xf>
    <xf numFmtId="0" fontId="33" fillId="37" borderId="0" xfId="0" applyFont="1" applyFill="1" applyAlignment="1" applyProtection="1">
      <alignment/>
      <protection/>
    </xf>
    <xf numFmtId="0" fontId="7" fillId="36" borderId="0" xfId="0" applyFont="1" applyFill="1" applyAlignment="1" applyProtection="1">
      <alignment/>
      <protection/>
    </xf>
    <xf numFmtId="0" fontId="7" fillId="34" borderId="0" xfId="0" applyFont="1" applyFill="1" applyAlignment="1" applyProtection="1">
      <alignment/>
      <protection/>
    </xf>
    <xf numFmtId="0" fontId="33" fillId="34" borderId="0" xfId="0" applyFont="1" applyFill="1" applyAlignment="1" applyProtection="1">
      <alignment horizontal="center" vertical="center"/>
      <protection/>
    </xf>
    <xf numFmtId="0" fontId="17" fillId="33" borderId="48" xfId="0" applyFont="1" applyFill="1" applyBorder="1" applyAlignment="1" applyProtection="1">
      <alignment horizontal="centerContinuous"/>
      <protection/>
    </xf>
    <xf numFmtId="174" fontId="20" fillId="35" borderId="43" xfId="0" applyNumberFormat="1" applyFont="1" applyFill="1" applyBorder="1" applyAlignment="1" applyProtection="1">
      <alignment horizontal="center" wrapText="1"/>
      <protection locked="0"/>
    </xf>
    <xf numFmtId="0" fontId="32" fillId="33" borderId="47" xfId="0" applyFont="1" applyFill="1" applyBorder="1" applyAlignment="1" applyProtection="1">
      <alignment horizontal="centerContinuous"/>
      <protection/>
    </xf>
    <xf numFmtId="0" fontId="32" fillId="33" borderId="47" xfId="0" applyFont="1" applyFill="1" applyBorder="1" applyAlignment="1">
      <alignment horizontal="centerContinuous"/>
    </xf>
    <xf numFmtId="174" fontId="20" fillId="35" borderId="22" xfId="0" applyNumberFormat="1" applyFont="1" applyFill="1" applyBorder="1" applyAlignment="1" applyProtection="1">
      <alignment horizontal="center" wrapText="1"/>
      <protection locked="0"/>
    </xf>
    <xf numFmtId="176" fontId="25" fillId="0" borderId="0" xfId="0" applyNumberFormat="1" applyFont="1" applyAlignment="1">
      <alignment/>
    </xf>
    <xf numFmtId="176" fontId="41" fillId="0" borderId="0" xfId="0" applyNumberFormat="1" applyFont="1" applyAlignment="1">
      <alignment/>
    </xf>
    <xf numFmtId="176" fontId="29" fillId="0" borderId="0" xfId="0" applyNumberFormat="1" applyFont="1" applyAlignment="1">
      <alignment horizontal="center"/>
    </xf>
    <xf numFmtId="0" fontId="25" fillId="0" borderId="0" xfId="0" applyFont="1" applyAlignment="1">
      <alignment horizontal="centerContinuous"/>
    </xf>
    <xf numFmtId="0" fontId="25" fillId="0" borderId="0" xfId="0" applyFont="1" applyAlignment="1">
      <alignment horizontal="center"/>
    </xf>
    <xf numFmtId="0" fontId="0" fillId="0" borderId="51" xfId="0" applyBorder="1" applyAlignment="1">
      <alignment/>
    </xf>
    <xf numFmtId="0" fontId="12" fillId="0" borderId="51" xfId="0" applyFont="1" applyBorder="1" applyAlignment="1">
      <alignment/>
    </xf>
    <xf numFmtId="0" fontId="13" fillId="0" borderId="51" xfId="0" applyFont="1" applyBorder="1" applyAlignment="1">
      <alignment/>
    </xf>
    <xf numFmtId="2" fontId="12" fillId="0" borderId="33" xfId="0" applyNumberFormat="1" applyFont="1" applyBorder="1" applyAlignment="1">
      <alignment vertical="center" wrapText="1"/>
    </xf>
    <xf numFmtId="0" fontId="0" fillId="0" borderId="52" xfId="0" applyBorder="1" applyAlignment="1">
      <alignment/>
    </xf>
    <xf numFmtId="0" fontId="20" fillId="34" borderId="53" xfId="0" applyFont="1" applyFill="1" applyBorder="1" applyAlignment="1" applyProtection="1">
      <alignment horizontal="center" vertical="center" wrapText="1"/>
      <protection locked="0"/>
    </xf>
    <xf numFmtId="0" fontId="20" fillId="34" borderId="53" xfId="0" applyFont="1" applyFill="1" applyBorder="1" applyAlignment="1">
      <alignment horizontal="center" vertical="center" wrapText="1"/>
    </xf>
    <xf numFmtId="0" fontId="42" fillId="33" borderId="29" xfId="0" applyFont="1" applyFill="1" applyBorder="1" applyAlignment="1">
      <alignment horizontal="centerContinuous" vertical="center" wrapText="1"/>
    </xf>
    <xf numFmtId="0" fontId="43" fillId="33" borderId="29" xfId="0" applyFont="1" applyFill="1" applyBorder="1" applyAlignment="1">
      <alignment horizontal="centerContinuous" vertical="center"/>
    </xf>
    <xf numFmtId="0" fontId="19" fillId="33" borderId="54" xfId="0" applyFont="1" applyFill="1" applyBorder="1" applyAlignment="1">
      <alignment horizontal="centerContinuous" vertical="center" wrapText="1"/>
    </xf>
    <xf numFmtId="0" fontId="15" fillId="33" borderId="25" xfId="0" applyFont="1" applyFill="1" applyBorder="1" applyAlignment="1">
      <alignment horizontal="centerContinuous" vertical="center" wrapText="1"/>
    </xf>
    <xf numFmtId="0" fontId="15" fillId="33" borderId="55" xfId="0" applyFont="1" applyFill="1" applyBorder="1" applyAlignment="1">
      <alignment horizontal="centerContinuous" vertical="center" wrapText="1"/>
    </xf>
    <xf numFmtId="0" fontId="15" fillId="33" borderId="32" xfId="0" applyFont="1" applyFill="1" applyBorder="1" applyAlignment="1">
      <alignment horizontal="centerContinuous" vertical="center" wrapText="1"/>
    </xf>
    <xf numFmtId="0" fontId="42" fillId="33" borderId="56" xfId="0" applyFont="1" applyFill="1" applyBorder="1" applyAlignment="1">
      <alignment horizontal="centerContinuous" vertical="center" wrapText="1"/>
    </xf>
    <xf numFmtId="0" fontId="15" fillId="33" borderId="32" xfId="0" applyFont="1" applyFill="1" applyBorder="1" applyAlignment="1">
      <alignment horizontal="centerContinuous" vertical="center" wrapText="1"/>
    </xf>
    <xf numFmtId="0" fontId="15" fillId="33" borderId="25" xfId="0" applyFont="1" applyFill="1" applyBorder="1" applyAlignment="1">
      <alignment horizontal="centerContinuous" vertical="center" wrapText="1"/>
    </xf>
    <xf numFmtId="0" fontId="15" fillId="33" borderId="55" xfId="0" applyFont="1" applyFill="1" applyBorder="1" applyAlignment="1">
      <alignment horizontal="centerContinuous" vertical="center" wrapText="1"/>
    </xf>
    <xf numFmtId="176" fontId="18" fillId="33" borderId="29" xfId="0" applyNumberFormat="1" applyFont="1" applyFill="1" applyBorder="1" applyAlignment="1">
      <alignment horizontal="centerContinuous" vertical="center" wrapText="1"/>
    </xf>
    <xf numFmtId="0" fontId="15" fillId="33" borderId="26" xfId="0" applyFont="1" applyFill="1" applyBorder="1" applyAlignment="1">
      <alignment horizontal="centerContinuous" vertical="center" wrapText="1"/>
    </xf>
    <xf numFmtId="0" fontId="9" fillId="0" borderId="10" xfId="0" applyFont="1" applyBorder="1" applyAlignment="1" applyProtection="1">
      <alignment/>
      <protection locked="0"/>
    </xf>
    <xf numFmtId="0" fontId="7" fillId="0" borderId="32" xfId="0" applyFont="1" applyBorder="1" applyAlignment="1" applyProtection="1">
      <alignment vertical="top" wrapText="1"/>
      <protection/>
    </xf>
    <xf numFmtId="0" fontId="8" fillId="0" borderId="33" xfId="0" applyFont="1" applyBorder="1" applyAlignment="1" applyProtection="1">
      <alignment vertical="top" wrapText="1"/>
      <protection/>
    </xf>
    <xf numFmtId="0" fontId="44" fillId="0" borderId="10" xfId="0" applyFont="1" applyBorder="1" applyAlignment="1" applyProtection="1">
      <alignment wrapText="1"/>
      <protection locked="0"/>
    </xf>
    <xf numFmtId="0" fontId="44" fillId="0" borderId="16" xfId="0" applyFont="1" applyBorder="1" applyAlignment="1" applyProtection="1">
      <alignment vertical="top" wrapText="1"/>
      <protection locked="0"/>
    </xf>
    <xf numFmtId="0" fontId="44" fillId="0" borderId="10" xfId="0" applyFont="1" applyBorder="1" applyAlignment="1" applyProtection="1">
      <alignment vertical="top" wrapText="1"/>
      <protection locked="0"/>
    </xf>
    <xf numFmtId="0" fontId="44" fillId="0" borderId="10" xfId="0" applyFont="1" applyBorder="1" applyAlignment="1" applyProtection="1">
      <alignment vertical="top" wrapText="1"/>
      <protection locked="0"/>
    </xf>
    <xf numFmtId="0" fontId="44" fillId="0" borderId="16" xfId="0" applyFont="1" applyBorder="1" applyAlignment="1" applyProtection="1">
      <alignment vertical="top" wrapText="1"/>
      <protection locked="0"/>
    </xf>
    <xf numFmtId="0" fontId="44" fillId="0" borderId="33" xfId="0" applyFont="1" applyBorder="1" applyAlignment="1" applyProtection="1">
      <alignment vertical="top" wrapText="1"/>
      <protection locked="0"/>
    </xf>
    <xf numFmtId="0" fontId="44" fillId="0" borderId="19" xfId="0" applyFont="1" applyBorder="1" applyAlignment="1" applyProtection="1">
      <alignment vertical="top" wrapText="1"/>
      <protection locked="0"/>
    </xf>
    <xf numFmtId="0" fontId="44" fillId="0" borderId="13" xfId="0" applyFont="1" applyBorder="1" applyAlignment="1" applyProtection="1">
      <alignment vertical="top" wrapText="1"/>
      <protection locked="0"/>
    </xf>
    <xf numFmtId="0" fontId="44" fillId="0" borderId="36" xfId="0" applyFont="1" applyBorder="1" applyAlignment="1" applyProtection="1">
      <alignment vertical="top" wrapText="1"/>
      <protection locked="0"/>
    </xf>
    <xf numFmtId="0" fontId="44" fillId="0" borderId="45" xfId="0" applyFont="1" applyBorder="1" applyAlignment="1" applyProtection="1">
      <alignment vertical="top" wrapText="1"/>
      <protection locked="0"/>
    </xf>
    <xf numFmtId="0" fontId="44" fillId="0" borderId="14" xfId="0" applyFont="1" applyBorder="1" applyAlignment="1" applyProtection="1">
      <alignment vertical="top" wrapText="1"/>
      <protection locked="0"/>
    </xf>
    <xf numFmtId="0" fontId="45" fillId="0" borderId="10" xfId="0" applyFont="1" applyBorder="1" applyAlignment="1" applyProtection="1">
      <alignment/>
      <protection locked="0"/>
    </xf>
    <xf numFmtId="0" fontId="12" fillId="0" borderId="10" xfId="0" applyFont="1" applyBorder="1" applyAlignment="1" applyProtection="1">
      <alignment horizontal="center" vertical="top" wrapText="1"/>
      <protection/>
    </xf>
    <xf numFmtId="2" fontId="12" fillId="0" borderId="19" xfId="0" applyNumberFormat="1" applyFont="1" applyBorder="1" applyAlignment="1" applyProtection="1">
      <alignment vertical="center" wrapText="1"/>
      <protection/>
    </xf>
    <xf numFmtId="2" fontId="12" fillId="0" borderId="14" xfId="0" applyNumberFormat="1" applyFont="1" applyBorder="1" applyAlignment="1" applyProtection="1">
      <alignment vertical="center" wrapText="1"/>
      <protection/>
    </xf>
    <xf numFmtId="2" fontId="12" fillId="0" borderId="36" xfId="0" applyNumberFormat="1" applyFont="1" applyBorder="1" applyAlignment="1" applyProtection="1">
      <alignment vertical="center" wrapText="1"/>
      <protection/>
    </xf>
    <xf numFmtId="2" fontId="12" fillId="0" borderId="16" xfId="0" applyNumberFormat="1" applyFont="1" applyBorder="1" applyAlignment="1" applyProtection="1">
      <alignment vertical="center" wrapText="1"/>
      <protection/>
    </xf>
    <xf numFmtId="0" fontId="46" fillId="0" borderId="10" xfId="0" applyFont="1" applyBorder="1" applyAlignment="1" applyProtection="1">
      <alignment vertical="top" wrapText="1"/>
      <protection locked="0"/>
    </xf>
    <xf numFmtId="2" fontId="19" fillId="34" borderId="32" xfId="0" applyNumberFormat="1" applyFont="1" applyFill="1" applyBorder="1" applyAlignment="1" applyProtection="1">
      <alignment horizontal="centerContinuous" wrapText="1"/>
      <protection/>
    </xf>
    <xf numFmtId="2" fontId="12" fillId="0" borderId="33" xfId="0" applyNumberFormat="1" applyFont="1" applyBorder="1" applyAlignment="1" applyProtection="1">
      <alignment vertical="center" wrapText="1"/>
      <protection/>
    </xf>
    <xf numFmtId="2" fontId="12" fillId="0" borderId="24" xfId="0" applyNumberFormat="1" applyFont="1" applyBorder="1" applyAlignment="1" applyProtection="1">
      <alignment vertical="center" wrapText="1"/>
      <protection/>
    </xf>
    <xf numFmtId="0" fontId="29" fillId="0" borderId="0" xfId="0" applyFont="1" applyAlignment="1">
      <alignment vertical="center"/>
    </xf>
    <xf numFmtId="0" fontId="29" fillId="0" borderId="0" xfId="0" applyFont="1" applyAlignment="1">
      <alignment horizontal="right" vertical="center"/>
    </xf>
    <xf numFmtId="0" fontId="44" fillId="0" borderId="33" xfId="0" applyFont="1" applyBorder="1" applyAlignment="1" applyProtection="1">
      <alignment vertical="top" wrapText="1"/>
      <protection locked="0"/>
    </xf>
    <xf numFmtId="0" fontId="44" fillId="0" borderId="13" xfId="0" applyFont="1" applyBorder="1" applyAlignment="1" applyProtection="1">
      <alignment vertical="top" wrapText="1"/>
      <protection locked="0"/>
    </xf>
    <xf numFmtId="0" fontId="44" fillId="0" borderId="36" xfId="0" applyFont="1" applyBorder="1" applyAlignment="1" applyProtection="1">
      <alignment vertical="top" wrapText="1"/>
      <protection locked="0"/>
    </xf>
    <xf numFmtId="0" fontId="47" fillId="0" borderId="0" xfId="0" applyFont="1" applyAlignment="1" applyProtection="1">
      <alignment horizontal="center" vertical="center"/>
      <protection/>
    </xf>
    <xf numFmtId="0" fontId="35" fillId="0" borderId="0" xfId="0" applyFont="1" applyAlignment="1" applyProtection="1">
      <alignment horizontal="center" vertical="center"/>
      <protection locked="0"/>
    </xf>
    <xf numFmtId="174" fontId="48" fillId="34" borderId="56" xfId="0" applyNumberFormat="1" applyFont="1" applyFill="1" applyBorder="1" applyAlignment="1" applyProtection="1">
      <alignment horizontal="center" wrapText="1"/>
      <protection/>
    </xf>
    <xf numFmtId="0" fontId="48" fillId="34" borderId="32" xfId="0" applyFont="1" applyFill="1" applyBorder="1" applyAlignment="1" applyProtection="1">
      <alignment horizontal="center" vertical="center" wrapText="1"/>
      <protection/>
    </xf>
    <xf numFmtId="0" fontId="48" fillId="34" borderId="57" xfId="0" applyFont="1" applyFill="1" applyBorder="1" applyAlignment="1" applyProtection="1">
      <alignment vertical="top" wrapText="1"/>
      <protection/>
    </xf>
    <xf numFmtId="0" fontId="48" fillId="34" borderId="45" xfId="0" applyFont="1" applyFill="1" applyBorder="1" applyAlignment="1" applyProtection="1">
      <alignment vertical="top" wrapText="1"/>
      <protection/>
    </xf>
    <xf numFmtId="0" fontId="48" fillId="34" borderId="58" xfId="0" applyFont="1" applyFill="1" applyBorder="1" applyAlignment="1" applyProtection="1">
      <alignment vertical="top" wrapText="1"/>
      <protection/>
    </xf>
    <xf numFmtId="0" fontId="48" fillId="34" borderId="59" xfId="0" applyFont="1" applyFill="1" applyBorder="1" applyAlignment="1" applyProtection="1">
      <alignment vertical="top" wrapText="1"/>
      <protection/>
    </xf>
    <xf numFmtId="0" fontId="48" fillId="34" borderId="36" xfId="0" applyFont="1" applyFill="1" applyBorder="1" applyAlignment="1" applyProtection="1">
      <alignment vertical="top" wrapText="1"/>
      <protection/>
    </xf>
    <xf numFmtId="0" fontId="48" fillId="34" borderId="13" xfId="0" applyFont="1" applyFill="1" applyBorder="1" applyAlignment="1" applyProtection="1">
      <alignment vertical="top" wrapText="1"/>
      <protection/>
    </xf>
    <xf numFmtId="174" fontId="48" fillId="34" borderId="56" xfId="0" applyNumberFormat="1" applyFont="1" applyFill="1" applyBorder="1" applyAlignment="1" applyProtection="1">
      <alignment horizontal="center" wrapText="1"/>
      <protection locked="0"/>
    </xf>
    <xf numFmtId="0" fontId="48" fillId="34" borderId="32" xfId="0" applyFont="1" applyFill="1" applyBorder="1" applyAlignment="1" applyProtection="1">
      <alignment horizontal="center" vertical="center" wrapText="1"/>
      <protection locked="0"/>
    </xf>
    <xf numFmtId="0" fontId="48" fillId="34" borderId="57" xfId="0" applyFont="1" applyFill="1" applyBorder="1" applyAlignment="1" applyProtection="1">
      <alignment vertical="top" wrapText="1"/>
      <protection locked="0"/>
    </xf>
    <xf numFmtId="0" fontId="48" fillId="34" borderId="45" xfId="0" applyFont="1" applyFill="1" applyBorder="1" applyAlignment="1" applyProtection="1">
      <alignment vertical="top" wrapText="1"/>
      <protection locked="0"/>
    </xf>
    <xf numFmtId="0" fontId="48" fillId="34" borderId="58" xfId="0" applyFont="1" applyFill="1" applyBorder="1" applyAlignment="1" applyProtection="1">
      <alignment vertical="top" wrapText="1"/>
      <protection locked="0"/>
    </xf>
    <xf numFmtId="0" fontId="48" fillId="34" borderId="10" xfId="0" applyFont="1" applyFill="1" applyBorder="1" applyAlignment="1" applyProtection="1">
      <alignment wrapText="1"/>
      <protection locked="0"/>
    </xf>
    <xf numFmtId="0" fontId="49" fillId="34" borderId="13" xfId="0" applyFont="1" applyFill="1" applyBorder="1" applyAlignment="1" applyProtection="1">
      <alignment wrapText="1"/>
      <protection locked="0"/>
    </xf>
    <xf numFmtId="0" fontId="48" fillId="34" borderId="13" xfId="0" applyFont="1" applyFill="1" applyBorder="1" applyAlignment="1" applyProtection="1">
      <alignment wrapText="1"/>
      <protection locked="0"/>
    </xf>
    <xf numFmtId="0" fontId="48" fillId="34" borderId="13" xfId="0" applyFont="1" applyFill="1" applyBorder="1" applyAlignment="1" applyProtection="1">
      <alignment vertical="top" wrapText="1"/>
      <protection locked="0"/>
    </xf>
    <xf numFmtId="0" fontId="48" fillId="34" borderId="59" xfId="0" applyFont="1" applyFill="1" applyBorder="1" applyAlignment="1" applyProtection="1">
      <alignment vertical="top" wrapText="1"/>
      <protection locked="0"/>
    </xf>
    <xf numFmtId="0" fontId="48" fillId="34" borderId="36" xfId="0" applyFont="1" applyFill="1" applyBorder="1" applyAlignment="1" applyProtection="1">
      <alignment vertical="top" wrapText="1"/>
      <protection locked="0"/>
    </xf>
    <xf numFmtId="0" fontId="48" fillId="34" borderId="0" xfId="0" applyFont="1" applyFill="1" applyBorder="1" applyAlignment="1" applyProtection="1">
      <alignment vertical="top" wrapText="1"/>
      <protection locked="0"/>
    </xf>
    <xf numFmtId="0" fontId="97" fillId="0" borderId="0" xfId="0" applyFont="1" applyAlignment="1">
      <alignment horizontal="left"/>
    </xf>
    <xf numFmtId="0" fontId="6" fillId="0" borderId="0" xfId="0" applyFont="1" applyAlignment="1" applyProtection="1">
      <alignment horizontal="right"/>
      <protection locked="0"/>
    </xf>
    <xf numFmtId="0" fontId="50" fillId="0" borderId="0" xfId="0" applyFont="1" applyAlignment="1" applyProtection="1">
      <alignment horizontal="right" vertical="center" wrapText="1"/>
      <protection/>
    </xf>
    <xf numFmtId="0" fontId="50" fillId="38" borderId="60" xfId="0" applyFont="1" applyFill="1" applyBorder="1" applyAlignment="1" applyProtection="1">
      <alignment horizontal="centerContinuous" vertical="center"/>
      <protection/>
    </xf>
    <xf numFmtId="0" fontId="50" fillId="38" borderId="42" xfId="0" applyFont="1" applyFill="1" applyBorder="1" applyAlignment="1" applyProtection="1">
      <alignment horizontal="centerContinuous" vertical="center"/>
      <protection/>
    </xf>
    <xf numFmtId="176" fontId="50" fillId="39" borderId="14" xfId="0" applyNumberFormat="1" applyFont="1" applyFill="1" applyBorder="1" applyAlignment="1" applyProtection="1">
      <alignment horizontal="center" vertical="center" wrapText="1"/>
      <protection/>
    </xf>
    <xf numFmtId="0" fontId="50" fillId="0" borderId="60" xfId="0" applyFont="1" applyBorder="1" applyAlignment="1">
      <alignment horizontal="centerContinuous" vertical="center" wrapText="1"/>
    </xf>
    <xf numFmtId="0" fontId="50" fillId="0" borderId="61" xfId="0" applyFont="1" applyBorder="1" applyAlignment="1" applyProtection="1">
      <alignment horizontal="centerContinuous" vertical="center" wrapText="1"/>
      <protection/>
    </xf>
    <xf numFmtId="0" fontId="50" fillId="0" borderId="42" xfId="0" applyFont="1" applyBorder="1" applyAlignment="1">
      <alignment horizontal="centerContinuous" vertical="center" wrapText="1"/>
    </xf>
    <xf numFmtId="0" fontId="51" fillId="0" borderId="0" xfId="0" applyFont="1" applyAlignment="1">
      <alignment horizontal="center" vertical="center" wrapText="1"/>
    </xf>
    <xf numFmtId="0" fontId="50" fillId="0" borderId="0" xfId="0" applyFont="1" applyAlignment="1" applyProtection="1">
      <alignment horizontal="left" vertical="center" wrapText="1"/>
      <protection/>
    </xf>
    <xf numFmtId="0" fontId="50" fillId="0" borderId="0" xfId="0" applyFont="1" applyAlignment="1" applyProtection="1">
      <alignment horizontal="right" vertical="center"/>
      <protection/>
    </xf>
    <xf numFmtId="0" fontId="50" fillId="0" borderId="0" xfId="0" applyFont="1" applyAlignment="1" applyProtection="1">
      <alignment horizontal="centerContinuous" vertical="center" wrapText="1"/>
      <protection/>
    </xf>
    <xf numFmtId="0" fontId="50" fillId="0" borderId="0" xfId="0" applyFont="1" applyAlignment="1">
      <alignment horizontal="center" vertical="center" wrapText="1"/>
    </xf>
    <xf numFmtId="0" fontId="50" fillId="39" borderId="60" xfId="0" applyFont="1" applyFill="1" applyBorder="1" applyAlignment="1" applyProtection="1">
      <alignment horizontal="centerContinuous" vertical="center"/>
      <protection/>
    </xf>
    <xf numFmtId="0" fontId="50" fillId="39" borderId="42" xfId="0" applyFont="1" applyFill="1" applyBorder="1" applyAlignment="1" applyProtection="1">
      <alignment horizontal="centerContinuous" vertical="center"/>
      <protection/>
    </xf>
    <xf numFmtId="0" fontId="50" fillId="40" borderId="60" xfId="0" applyFont="1" applyFill="1" applyBorder="1" applyAlignment="1" applyProtection="1">
      <alignment horizontal="centerContinuous" vertical="center"/>
      <protection/>
    </xf>
    <xf numFmtId="0" fontId="50" fillId="40" borderId="61" xfId="0" applyFont="1" applyFill="1" applyBorder="1" applyAlignment="1" applyProtection="1">
      <alignment horizontal="centerContinuous" vertical="center"/>
      <protection/>
    </xf>
    <xf numFmtId="0" fontId="50" fillId="40" borderId="42" xfId="0" applyFont="1" applyFill="1" applyBorder="1" applyAlignment="1">
      <alignment horizontal="centerContinuous" vertical="center" wrapText="1"/>
    </xf>
    <xf numFmtId="0" fontId="52" fillId="0" borderId="0" xfId="0" applyFont="1" applyAlignment="1" applyProtection="1">
      <alignment horizontal="centerContinuous" vertical="center"/>
      <protection/>
    </xf>
    <xf numFmtId="176" fontId="52" fillId="34" borderId="38" xfId="0" applyNumberFormat="1" applyFont="1" applyFill="1" applyBorder="1" applyAlignment="1" applyProtection="1">
      <alignment horizontal="centerContinuous" vertical="center"/>
      <protection/>
    </xf>
    <xf numFmtId="0" fontId="53" fillId="0" borderId="0" xfId="0" applyFont="1" applyAlignment="1" applyProtection="1">
      <alignment horizontal="centerContinuous"/>
      <protection/>
    </xf>
    <xf numFmtId="0" fontId="53" fillId="0" borderId="0" xfId="0" applyFont="1" applyAlignment="1">
      <alignment horizontal="centerContinuous"/>
    </xf>
    <xf numFmtId="9" fontId="24" fillId="0" borderId="29" xfId="0" applyNumberFormat="1" applyFont="1" applyBorder="1" applyAlignment="1" applyProtection="1">
      <alignment horizontal="left" vertical="center"/>
      <protection/>
    </xf>
    <xf numFmtId="0" fontId="23" fillId="0" borderId="25" xfId="0" applyFont="1" applyBorder="1" applyAlignment="1" applyProtection="1">
      <alignment horizontal="left" vertical="center"/>
      <protection/>
    </xf>
    <xf numFmtId="0" fontId="54" fillId="0" borderId="0" xfId="0" applyFont="1" applyAlignment="1">
      <alignment horizontal="left"/>
    </xf>
    <xf numFmtId="0" fontId="55" fillId="0" borderId="0" xfId="0" applyFont="1" applyBorder="1" applyAlignment="1">
      <alignment/>
    </xf>
    <xf numFmtId="0" fontId="55" fillId="0" borderId="0" xfId="0" applyFont="1" applyAlignment="1">
      <alignment/>
    </xf>
    <xf numFmtId="0" fontId="9" fillId="0" borderId="0" xfId="0" applyFont="1" applyBorder="1" applyAlignment="1">
      <alignment/>
    </xf>
    <xf numFmtId="0" fontId="24" fillId="0" borderId="62" xfId="0" applyFont="1" applyBorder="1" applyAlignment="1">
      <alignment horizontal="centerContinuous" wrapText="1"/>
    </xf>
    <xf numFmtId="0" fontId="24" fillId="0" borderId="45" xfId="0" applyFont="1" applyBorder="1" applyAlignment="1">
      <alignment horizontal="centerContinuous" wrapText="1"/>
    </xf>
    <xf numFmtId="0" fontId="24" fillId="0" borderId="53" xfId="0" applyFont="1" applyBorder="1" applyAlignment="1">
      <alignment horizontal="center" wrapText="1"/>
    </xf>
    <xf numFmtId="0" fontId="23" fillId="0" borderId="62" xfId="0" applyFont="1" applyBorder="1" applyAlignment="1">
      <alignment horizontal="center" wrapText="1"/>
    </xf>
    <xf numFmtId="0" fontId="23" fillId="0" borderId="45" xfId="0" applyFont="1" applyBorder="1" applyAlignment="1">
      <alignment horizontal="center" wrapText="1"/>
    </xf>
    <xf numFmtId="0" fontId="23" fillId="0" borderId="53" xfId="0" applyFont="1" applyBorder="1" applyAlignment="1">
      <alignment horizontal="center" wrapText="1"/>
    </xf>
    <xf numFmtId="0" fontId="23" fillId="0" borderId="31" xfId="0" applyFont="1" applyBorder="1" applyAlignment="1">
      <alignment horizontal="center" wrapText="1"/>
    </xf>
    <xf numFmtId="0" fontId="23" fillId="0" borderId="13" xfId="0" applyFont="1" applyBorder="1" applyAlignment="1">
      <alignment horizontal="center" wrapText="1"/>
    </xf>
    <xf numFmtId="0" fontId="23" fillId="0" borderId="52" xfId="0" applyFont="1" applyBorder="1" applyAlignment="1">
      <alignment horizontal="center" wrapText="1"/>
    </xf>
    <xf numFmtId="0" fontId="23" fillId="0" borderId="63" xfId="0" applyFont="1" applyBorder="1" applyAlignment="1">
      <alignment horizontal="center" wrapText="1"/>
    </xf>
    <xf numFmtId="0" fontId="23" fillId="0" borderId="36" xfId="0" applyFont="1" applyBorder="1" applyAlignment="1">
      <alignment horizontal="center" wrapText="1"/>
    </xf>
    <xf numFmtId="0" fontId="23" fillId="0" borderId="64" xfId="0" applyFont="1" applyBorder="1" applyAlignment="1">
      <alignment horizontal="center" wrapText="1"/>
    </xf>
    <xf numFmtId="0" fontId="13" fillId="0" borderId="30" xfId="0" applyFont="1" applyBorder="1" applyAlignment="1">
      <alignment vertical="top"/>
    </xf>
    <xf numFmtId="0" fontId="13" fillId="0" borderId="19" xfId="0" applyFont="1" applyBorder="1" applyAlignment="1">
      <alignment vertical="top" wrapText="1"/>
    </xf>
    <xf numFmtId="0" fontId="13" fillId="34" borderId="30" xfId="0" applyFont="1" applyFill="1" applyBorder="1" applyAlignment="1">
      <alignment vertical="top" wrapText="1"/>
    </xf>
    <xf numFmtId="0" fontId="13" fillId="0" borderId="14" xfId="0" applyFont="1" applyBorder="1" applyAlignment="1">
      <alignment vertical="top" wrapText="1"/>
    </xf>
    <xf numFmtId="0" fontId="13" fillId="34" borderId="61" xfId="0" applyFont="1" applyFill="1" applyBorder="1" applyAlignment="1">
      <alignment vertical="top" wrapText="1"/>
    </xf>
    <xf numFmtId="0" fontId="13" fillId="0" borderId="65" xfId="0" applyFont="1" applyBorder="1" applyAlignment="1">
      <alignment vertical="top"/>
    </xf>
    <xf numFmtId="0" fontId="13" fillId="0" borderId="43" xfId="0" applyFont="1" applyBorder="1" applyAlignment="1">
      <alignment vertical="top" wrapText="1"/>
    </xf>
    <xf numFmtId="0" fontId="13" fillId="34" borderId="66" xfId="0" applyFont="1" applyFill="1" applyBorder="1" applyAlignment="1">
      <alignment vertical="top" wrapText="1"/>
    </xf>
    <xf numFmtId="0" fontId="13" fillId="0" borderId="65" xfId="0" applyFont="1" applyBorder="1" applyAlignment="1">
      <alignment vertical="top" wrapText="1"/>
    </xf>
    <xf numFmtId="0" fontId="13" fillId="34" borderId="65" xfId="0" applyFont="1" applyFill="1" applyBorder="1" applyAlignment="1">
      <alignment vertical="top" wrapText="1"/>
    </xf>
    <xf numFmtId="0" fontId="13" fillId="34" borderId="43" xfId="0" applyFont="1" applyFill="1" applyBorder="1" applyAlignment="1">
      <alignment vertical="top" wrapText="1"/>
    </xf>
    <xf numFmtId="0" fontId="13" fillId="34" borderId="65" xfId="0" applyFont="1" applyFill="1" applyBorder="1" applyAlignment="1">
      <alignment vertical="top"/>
    </xf>
    <xf numFmtId="0" fontId="13" fillId="0" borderId="18" xfId="0" applyFont="1" applyBorder="1" applyAlignment="1">
      <alignment vertical="top" wrapText="1"/>
    </xf>
    <xf numFmtId="0" fontId="19" fillId="33" borderId="25" xfId="0" applyFont="1" applyFill="1" applyBorder="1" applyAlignment="1">
      <alignment horizontal="centerContinuous" vertical="center" wrapText="1"/>
    </xf>
    <xf numFmtId="176" fontId="18" fillId="33" borderId="29" xfId="0" applyNumberFormat="1" applyFont="1" applyFill="1" applyBorder="1" applyAlignment="1">
      <alignment horizontal="centerContinuous" vertical="center" wrapText="1"/>
    </xf>
    <xf numFmtId="0" fontId="15" fillId="33" borderId="29" xfId="0" applyFont="1" applyFill="1" applyBorder="1" applyAlignment="1">
      <alignment horizontal="centerContinuous" vertical="center" wrapText="1"/>
    </xf>
    <xf numFmtId="0" fontId="15" fillId="33" borderId="26" xfId="0" applyFont="1" applyFill="1" applyBorder="1" applyAlignment="1">
      <alignment horizontal="centerContinuous" vertical="center" wrapText="1"/>
    </xf>
    <xf numFmtId="9" fontId="27" fillId="0" borderId="29" xfId="0" applyNumberFormat="1" applyFont="1" applyBorder="1" applyAlignment="1">
      <alignment horizontal="center" vertical="center" wrapText="1"/>
    </xf>
    <xf numFmtId="0" fontId="35" fillId="39" borderId="0" xfId="0" applyFont="1" applyFill="1" applyAlignment="1">
      <alignment horizontal="center" vertical="center"/>
    </xf>
    <xf numFmtId="0" fontId="39" fillId="39" borderId="0" xfId="0" applyFont="1" applyFill="1" applyAlignment="1">
      <alignment horizontal="centerContinuous" vertical="center"/>
    </xf>
    <xf numFmtId="0" fontId="35" fillId="39" borderId="0" xfId="0" applyFont="1" applyFill="1" applyAlignment="1">
      <alignment/>
    </xf>
    <xf numFmtId="0" fontId="44" fillId="0" borderId="24" xfId="0" applyFont="1" applyBorder="1" applyAlignment="1" applyProtection="1">
      <alignment vertical="top" wrapText="1"/>
      <protection locked="0"/>
    </xf>
    <xf numFmtId="0" fontId="0" fillId="0" borderId="67" xfId="0" applyBorder="1" applyAlignment="1" applyProtection="1">
      <alignment/>
      <protection locked="0"/>
    </xf>
    <xf numFmtId="0" fontId="48" fillId="34" borderId="14" xfId="0" applyFont="1" applyFill="1" applyBorder="1" applyAlignment="1" applyProtection="1">
      <alignment horizontal="left" vertical="top" wrapText="1"/>
      <protection/>
    </xf>
    <xf numFmtId="0" fontId="48" fillId="34" borderId="33" xfId="0" applyFont="1" applyFill="1" applyBorder="1" applyAlignment="1" applyProtection="1">
      <alignment horizontal="center" vertical="center" wrapText="1"/>
      <protection/>
    </xf>
    <xf numFmtId="9" fontId="18" fillId="34" borderId="33" xfId="0" applyNumberFormat="1" applyFont="1" applyFill="1" applyBorder="1" applyAlignment="1" applyProtection="1">
      <alignment horizontal="centerContinuous" wrapText="1"/>
      <protection/>
    </xf>
    <xf numFmtId="174" fontId="48" fillId="34" borderId="57" xfId="0" applyNumberFormat="1" applyFont="1" applyFill="1" applyBorder="1" applyAlignment="1" applyProtection="1">
      <alignment horizontal="center" wrapText="1"/>
      <protection/>
    </xf>
    <xf numFmtId="174" fontId="20" fillId="34" borderId="33" xfId="0" applyNumberFormat="1" applyFont="1" applyFill="1" applyBorder="1" applyAlignment="1" applyProtection="1">
      <alignment horizontal="center" wrapText="1"/>
      <protection locked="0"/>
    </xf>
    <xf numFmtId="0" fontId="9" fillId="0" borderId="57" xfId="0" applyFont="1" applyBorder="1" applyAlignment="1" applyProtection="1">
      <alignment vertical="top" wrapText="1"/>
      <protection locked="0"/>
    </xf>
    <xf numFmtId="0" fontId="0" fillId="0" borderId="33" xfId="0" applyBorder="1" applyAlignment="1" applyProtection="1">
      <alignment/>
      <protection locked="0"/>
    </xf>
    <xf numFmtId="0" fontId="0" fillId="0" borderId="68" xfId="0" applyBorder="1" applyAlignment="1" applyProtection="1">
      <alignment/>
      <protection locked="0"/>
    </xf>
    <xf numFmtId="0" fontId="9" fillId="0" borderId="58" xfId="0" applyFont="1" applyBorder="1" applyAlignment="1" applyProtection="1">
      <alignment vertical="top" wrapText="1"/>
      <protection locked="0"/>
    </xf>
    <xf numFmtId="0" fontId="44" fillId="0" borderId="58" xfId="0" applyFont="1" applyBorder="1" applyAlignment="1" applyProtection="1">
      <alignment wrapText="1"/>
      <protection locked="0"/>
    </xf>
    <xf numFmtId="0" fontId="48" fillId="34" borderId="43" xfId="0" applyFont="1" applyFill="1" applyBorder="1" applyAlignment="1" applyProtection="1">
      <alignment vertical="top" wrapText="1"/>
      <protection/>
    </xf>
    <xf numFmtId="0" fontId="44" fillId="0" borderId="58" xfId="0" applyFont="1" applyBorder="1" applyAlignment="1" applyProtection="1">
      <alignment vertical="top" wrapText="1"/>
      <protection locked="0"/>
    </xf>
    <xf numFmtId="0" fontId="48" fillId="34" borderId="22" xfId="0" applyFont="1" applyFill="1" applyBorder="1" applyAlignment="1" applyProtection="1">
      <alignment vertical="top" wrapText="1"/>
      <protection/>
    </xf>
    <xf numFmtId="9" fontId="12" fillId="0" borderId="10" xfId="0" applyNumberFormat="1" applyFont="1" applyBorder="1" applyAlignment="1" applyProtection="1">
      <alignment vertical="center" wrapText="1"/>
      <protection/>
    </xf>
    <xf numFmtId="9" fontId="12" fillId="0" borderId="13" xfId="0" applyNumberFormat="1" applyFont="1" applyBorder="1" applyAlignment="1" applyProtection="1">
      <alignment vertical="center" wrapText="1"/>
      <protection/>
    </xf>
    <xf numFmtId="9" fontId="12" fillId="0" borderId="52" xfId="0" applyNumberFormat="1" applyFont="1" applyBorder="1" applyAlignment="1" applyProtection="1">
      <alignment vertical="center" wrapText="1"/>
      <protection/>
    </xf>
    <xf numFmtId="0" fontId="0" fillId="0" borderId="14" xfId="0" applyBorder="1" applyAlignment="1" applyProtection="1">
      <alignment/>
      <protection locked="0"/>
    </xf>
    <xf numFmtId="0" fontId="0" fillId="0" borderId="14" xfId="0" applyBorder="1" applyAlignment="1">
      <alignment/>
    </xf>
    <xf numFmtId="0" fontId="44" fillId="0" borderId="14" xfId="0" applyFont="1" applyBorder="1" applyAlignment="1" applyProtection="1">
      <alignment vertical="top" wrapText="1"/>
      <protection locked="0"/>
    </xf>
    <xf numFmtId="0" fontId="48" fillId="34" borderId="14" xfId="0" applyFont="1" applyFill="1" applyBorder="1" applyAlignment="1" applyProtection="1">
      <alignment vertical="top" wrapText="1"/>
      <protection/>
    </xf>
    <xf numFmtId="0" fontId="0" fillId="0" borderId="24" xfId="0" applyBorder="1" applyAlignment="1" applyProtection="1">
      <alignment/>
      <protection locked="0"/>
    </xf>
    <xf numFmtId="0" fontId="0" fillId="0" borderId="24" xfId="0" applyBorder="1" applyAlignment="1">
      <alignment/>
    </xf>
    <xf numFmtId="0" fontId="9" fillId="0" borderId="30" xfId="0" applyFont="1" applyBorder="1" applyAlignment="1" applyProtection="1">
      <alignment vertical="top" wrapText="1"/>
      <protection locked="0"/>
    </xf>
    <xf numFmtId="0" fontId="0" fillId="0" borderId="19" xfId="0" applyBorder="1" applyAlignment="1" applyProtection="1">
      <alignment/>
      <protection locked="0"/>
    </xf>
    <xf numFmtId="0" fontId="0" fillId="0" borderId="19" xfId="0" applyBorder="1" applyAlignment="1">
      <alignment/>
    </xf>
    <xf numFmtId="0" fontId="9" fillId="0" borderId="20" xfId="0" applyFont="1" applyBorder="1" applyAlignment="1" applyProtection="1">
      <alignment vertical="top" wrapText="1"/>
      <protection locked="0"/>
    </xf>
    <xf numFmtId="0" fontId="44" fillId="0" borderId="20" xfId="0" applyFont="1" applyBorder="1" applyAlignment="1" applyProtection="1">
      <alignment vertical="top" wrapText="1"/>
      <protection locked="0"/>
    </xf>
    <xf numFmtId="0" fontId="44" fillId="0" borderId="65" xfId="0" applyFont="1" applyBorder="1" applyAlignment="1" applyProtection="1">
      <alignment vertical="top" wrapText="1"/>
      <protection locked="0"/>
    </xf>
    <xf numFmtId="0" fontId="44" fillId="0" borderId="43" xfId="0" applyFont="1" applyBorder="1" applyAlignment="1" applyProtection="1">
      <alignment vertical="top" wrapText="1"/>
      <protection locked="0"/>
    </xf>
    <xf numFmtId="0" fontId="12" fillId="0" borderId="43" xfId="0" applyFont="1" applyBorder="1" applyAlignment="1" applyProtection="1">
      <alignment horizontal="center" vertical="top" wrapText="1"/>
      <protection/>
    </xf>
    <xf numFmtId="0" fontId="0" fillId="0" borderId="43" xfId="0" applyBorder="1" applyAlignment="1" applyProtection="1">
      <alignment/>
      <protection locked="0"/>
    </xf>
    <xf numFmtId="0" fontId="0" fillId="0" borderId="43" xfId="0" applyBorder="1" applyAlignment="1">
      <alignment/>
    </xf>
    <xf numFmtId="2" fontId="12" fillId="0" borderId="43" xfId="0" applyNumberFormat="1" applyFont="1" applyBorder="1" applyAlignment="1" applyProtection="1">
      <alignment vertical="center" wrapText="1"/>
      <protection/>
    </xf>
    <xf numFmtId="2" fontId="12" fillId="0" borderId="49" xfId="0" applyNumberFormat="1" applyFont="1" applyBorder="1" applyAlignment="1" applyProtection="1">
      <alignment vertical="center" wrapText="1"/>
      <protection/>
    </xf>
    <xf numFmtId="0" fontId="44" fillId="0" borderId="21" xfId="0" applyFont="1" applyBorder="1" applyAlignment="1" applyProtection="1">
      <alignment vertical="top" wrapText="1"/>
      <protection locked="0"/>
    </xf>
    <xf numFmtId="0" fontId="44" fillId="0" borderId="22" xfId="0" applyFont="1" applyBorder="1" applyAlignment="1" applyProtection="1">
      <alignment vertical="top" wrapText="1"/>
      <protection locked="0"/>
    </xf>
    <xf numFmtId="0" fontId="12" fillId="0" borderId="22" xfId="0" applyFont="1" applyBorder="1" applyAlignment="1" applyProtection="1">
      <alignment horizontal="center" vertical="top" wrapText="1"/>
      <protection/>
    </xf>
    <xf numFmtId="0" fontId="0" fillId="0" borderId="22" xfId="0" applyBorder="1" applyAlignment="1" applyProtection="1">
      <alignment/>
      <protection locked="0"/>
    </xf>
    <xf numFmtId="0" fontId="0" fillId="0" borderId="22" xfId="0" applyBorder="1" applyAlignment="1">
      <alignment/>
    </xf>
    <xf numFmtId="2" fontId="12" fillId="0" borderId="22" xfId="0" applyNumberFormat="1" applyFont="1" applyBorder="1" applyAlignment="1" applyProtection="1">
      <alignment vertical="center" wrapText="1"/>
      <protection/>
    </xf>
    <xf numFmtId="2" fontId="12" fillId="0" borderId="41" xfId="0" applyNumberFormat="1" applyFont="1" applyBorder="1" applyAlignment="1" applyProtection="1">
      <alignment vertical="center" wrapText="1"/>
      <protection/>
    </xf>
    <xf numFmtId="0" fontId="12" fillId="0" borderId="0" xfId="0" applyFont="1" applyBorder="1" applyAlignment="1">
      <alignment/>
    </xf>
    <xf numFmtId="0" fontId="13" fillId="0" borderId="0" xfId="0" applyFont="1" applyBorder="1" applyAlignment="1">
      <alignment/>
    </xf>
    <xf numFmtId="0" fontId="48" fillId="34" borderId="19" xfId="0" applyFont="1" applyFill="1" applyBorder="1" applyAlignment="1" applyProtection="1">
      <alignment vertical="top" wrapText="1"/>
      <protection/>
    </xf>
    <xf numFmtId="0" fontId="44" fillId="0" borderId="20" xfId="0" applyFont="1" applyBorder="1" applyAlignment="1" applyProtection="1">
      <alignment vertical="top" wrapText="1"/>
      <protection locked="0"/>
    </xf>
    <xf numFmtId="0" fontId="44" fillId="0" borderId="65" xfId="0" applyFont="1" applyBorder="1" applyAlignment="1" applyProtection="1">
      <alignment vertical="top" wrapText="1"/>
      <protection locked="0"/>
    </xf>
    <xf numFmtId="174" fontId="20" fillId="34" borderId="33" xfId="0" applyNumberFormat="1" applyFont="1" applyFill="1" applyBorder="1" applyAlignment="1" applyProtection="1">
      <alignment horizontal="center" wrapText="1"/>
      <protection/>
    </xf>
    <xf numFmtId="2" fontId="18" fillId="34" borderId="33" xfId="0" applyNumberFormat="1" applyFont="1" applyFill="1" applyBorder="1" applyAlignment="1" applyProtection="1">
      <alignment horizontal="centerContinuous" wrapText="1"/>
      <protection/>
    </xf>
    <xf numFmtId="0" fontId="44" fillId="0" borderId="14" xfId="0" applyFont="1" applyBorder="1" applyAlignment="1" applyProtection="1">
      <alignment wrapText="1"/>
      <protection locked="0"/>
    </xf>
    <xf numFmtId="0" fontId="44" fillId="0" borderId="20" xfId="0" applyFont="1" applyBorder="1" applyAlignment="1" applyProtection="1">
      <alignment wrapText="1"/>
      <protection locked="0"/>
    </xf>
    <xf numFmtId="0" fontId="12" fillId="41" borderId="14" xfId="0" applyFont="1" applyFill="1" applyBorder="1" applyAlignment="1" applyProtection="1">
      <alignment horizontal="center" vertical="top" wrapText="1"/>
      <protection/>
    </xf>
    <xf numFmtId="0" fontId="44" fillId="0" borderId="19" xfId="0" applyFont="1" applyBorder="1" applyAlignment="1" applyProtection="1">
      <alignment vertical="top" wrapText="1"/>
      <protection locked="0"/>
    </xf>
    <xf numFmtId="0" fontId="46" fillId="0" borderId="20" xfId="0" applyFont="1" applyBorder="1" applyAlignment="1" applyProtection="1">
      <alignment vertical="top" wrapText="1"/>
      <protection locked="0"/>
    </xf>
    <xf numFmtId="0" fontId="44" fillId="0" borderId="43"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44" fillId="0" borderId="24" xfId="0" applyFont="1" applyBorder="1" applyAlignment="1" applyProtection="1">
      <alignment vertical="top" wrapText="1"/>
      <protection locked="0"/>
    </xf>
    <xf numFmtId="0" fontId="45" fillId="0" borderId="20" xfId="0" applyFont="1" applyBorder="1" applyAlignment="1" applyProtection="1">
      <alignment/>
      <protection locked="0"/>
    </xf>
    <xf numFmtId="0" fontId="44" fillId="0" borderId="30" xfId="0" applyFont="1" applyBorder="1" applyAlignment="1" applyProtection="1">
      <alignment vertical="top" wrapText="1"/>
      <protection locked="0"/>
    </xf>
    <xf numFmtId="0" fontId="27" fillId="35" borderId="27" xfId="0" applyFont="1" applyFill="1" applyBorder="1" applyAlignment="1">
      <alignment horizontal="centerContinuous" vertical="center" wrapText="1"/>
    </xf>
    <xf numFmtId="0" fontId="27" fillId="35" borderId="30" xfId="0" applyFont="1" applyFill="1" applyBorder="1" applyAlignment="1">
      <alignment horizontal="centerContinuous" vertical="center" wrapText="1"/>
    </xf>
    <xf numFmtId="9" fontId="20" fillId="0" borderId="37" xfId="0" applyNumberFormat="1" applyFont="1" applyBorder="1" applyAlignment="1">
      <alignment horizontal="center" vertical="top" wrapText="1"/>
    </xf>
    <xf numFmtId="9" fontId="27" fillId="0" borderId="46" xfId="0" applyNumberFormat="1" applyFont="1" applyBorder="1" applyAlignment="1">
      <alignment horizontal="centerContinuous" vertical="center" wrapText="1"/>
    </xf>
    <xf numFmtId="9" fontId="27" fillId="0" borderId="46" xfId="0" applyNumberFormat="1" applyFont="1" applyBorder="1" applyAlignment="1">
      <alignment horizontal="center" vertical="center" wrapText="1"/>
    </xf>
    <xf numFmtId="0" fontId="24"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9" fontId="24" fillId="0" borderId="0" xfId="0" applyNumberFormat="1" applyFont="1" applyFill="1" applyBorder="1" applyAlignment="1" applyProtection="1">
      <alignment horizontal="center" vertical="center" wrapText="1"/>
      <protection/>
    </xf>
    <xf numFmtId="0" fontId="23" fillId="0" borderId="0" xfId="0" applyFont="1" applyFill="1" applyBorder="1" applyAlignment="1">
      <alignment horizontal="center" vertical="center" wrapText="1"/>
    </xf>
    <xf numFmtId="0" fontId="23" fillId="0" borderId="0" xfId="0" applyFont="1" applyFill="1" applyBorder="1" applyAlignment="1" applyProtection="1">
      <alignment horizontal="centerContinuous" vertical="center" wrapText="1"/>
      <protection/>
    </xf>
    <xf numFmtId="0" fontId="24" fillId="0" borderId="19" xfId="0" applyFont="1" applyBorder="1" applyAlignment="1" applyProtection="1">
      <alignment horizontal="center" vertical="center" wrapText="1"/>
      <protection/>
    </xf>
    <xf numFmtId="9" fontId="23" fillId="0" borderId="19" xfId="0" applyNumberFormat="1" applyFont="1" applyBorder="1" applyAlignment="1" applyProtection="1">
      <alignment horizontal="center" vertical="center" wrapText="1"/>
      <protection/>
    </xf>
    <xf numFmtId="0" fontId="23" fillId="0" borderId="26" xfId="0" applyFont="1" applyBorder="1" applyAlignment="1" applyProtection="1">
      <alignment horizontal="left" vertical="center"/>
      <protection/>
    </xf>
    <xf numFmtId="2" fontId="12" fillId="0" borderId="19" xfId="0" applyNumberFormat="1" applyFont="1" applyBorder="1" applyAlignment="1" applyProtection="1" quotePrefix="1">
      <alignment horizontal="center" vertical="center" wrapText="1"/>
      <protection/>
    </xf>
    <xf numFmtId="2" fontId="12" fillId="0" borderId="14" xfId="0" applyNumberFormat="1" applyFont="1" applyBorder="1" applyAlignment="1" applyProtection="1">
      <alignment horizontal="center" vertical="center" wrapText="1"/>
      <protection/>
    </xf>
    <xf numFmtId="2" fontId="12" fillId="0" borderId="37" xfId="0" applyNumberFormat="1" applyFont="1" applyBorder="1" applyAlignment="1" applyProtection="1">
      <alignment horizontal="center" vertical="center" wrapText="1"/>
      <protection/>
    </xf>
    <xf numFmtId="2" fontId="12" fillId="0" borderId="19" xfId="0" applyNumberFormat="1" applyFont="1" applyBorder="1" applyAlignment="1" applyProtection="1">
      <alignment horizontal="center" vertical="center" wrapText="1"/>
      <protection/>
    </xf>
    <xf numFmtId="2" fontId="12" fillId="0" borderId="28" xfId="0" applyNumberFormat="1" applyFont="1" applyBorder="1" applyAlignment="1" applyProtection="1">
      <alignment horizontal="center" vertical="center" wrapText="1"/>
      <protection/>
    </xf>
    <xf numFmtId="0" fontId="14" fillId="41" borderId="14" xfId="0" applyFont="1" applyFill="1" applyBorder="1" applyAlignment="1" applyProtection="1">
      <alignment horizontal="center" vertical="top" wrapText="1"/>
      <protection/>
    </xf>
    <xf numFmtId="0" fontId="56" fillId="39" borderId="69" xfId="0" applyFont="1" applyFill="1" applyBorder="1" applyAlignment="1" applyProtection="1">
      <alignment horizontal="center" vertical="center" wrapText="1"/>
      <protection locked="0"/>
    </xf>
    <xf numFmtId="0" fontId="27" fillId="39" borderId="27" xfId="0" applyFont="1" applyFill="1" applyBorder="1" applyAlignment="1">
      <alignment horizontal="centerContinuous" vertical="center" wrapText="1"/>
    </xf>
    <xf numFmtId="0" fontId="44" fillId="39" borderId="19" xfId="0" applyFont="1" applyFill="1" applyBorder="1" applyAlignment="1" applyProtection="1">
      <alignment vertical="top" wrapText="1"/>
      <protection locked="0"/>
    </xf>
    <xf numFmtId="0" fontId="14" fillId="39" borderId="19" xfId="0" applyFont="1" applyFill="1" applyBorder="1" applyAlignment="1" applyProtection="1">
      <alignment horizontal="center" vertical="top" wrapText="1"/>
      <protection locked="0"/>
    </xf>
    <xf numFmtId="0" fontId="0" fillId="39" borderId="19" xfId="0" applyFill="1" applyBorder="1" applyAlignment="1" applyProtection="1">
      <alignment/>
      <protection locked="0"/>
    </xf>
    <xf numFmtId="0" fontId="0" fillId="39" borderId="19" xfId="0" applyFill="1" applyBorder="1" applyAlignment="1">
      <alignment/>
    </xf>
    <xf numFmtId="0" fontId="44" fillId="39" borderId="14" xfId="0" applyFont="1" applyFill="1" applyBorder="1" applyAlignment="1" applyProtection="1">
      <alignment vertical="top" wrapText="1"/>
      <protection locked="0"/>
    </xf>
    <xf numFmtId="0" fontId="44" fillId="39" borderId="14" xfId="0" applyFont="1" applyFill="1" applyBorder="1" applyAlignment="1" applyProtection="1">
      <alignment vertical="top" wrapText="1"/>
      <protection locked="0"/>
    </xf>
    <xf numFmtId="0" fontId="14" fillId="39" borderId="14" xfId="0" applyFont="1" applyFill="1" applyBorder="1" applyAlignment="1" applyProtection="1">
      <alignment horizontal="center" vertical="top" wrapText="1"/>
      <protection locked="0"/>
    </xf>
    <xf numFmtId="0" fontId="0" fillId="39" borderId="14" xfId="0" applyFill="1" applyBorder="1" applyAlignment="1" applyProtection="1">
      <alignment/>
      <protection locked="0"/>
    </xf>
    <xf numFmtId="0" fontId="0" fillId="39" borderId="14" xfId="0" applyFill="1" applyBorder="1" applyAlignment="1">
      <alignment/>
    </xf>
    <xf numFmtId="0" fontId="48" fillId="39" borderId="14" xfId="0" applyFont="1" applyFill="1" applyBorder="1" applyAlignment="1" applyProtection="1">
      <alignment vertical="top" wrapText="1"/>
      <protection/>
    </xf>
    <xf numFmtId="0" fontId="12" fillId="39" borderId="14" xfId="0" applyFont="1" applyFill="1" applyBorder="1" applyAlignment="1" applyProtection="1">
      <alignment horizontal="center" vertical="top" wrapText="1"/>
      <protection/>
    </xf>
    <xf numFmtId="0" fontId="14" fillId="39" borderId="14" xfId="0" applyFont="1" applyFill="1" applyBorder="1" applyAlignment="1" applyProtection="1">
      <alignment horizontal="center" vertical="top" wrapText="1"/>
      <protection/>
    </xf>
    <xf numFmtId="0" fontId="76" fillId="39" borderId="19" xfId="0" applyFont="1" applyFill="1" applyBorder="1" applyAlignment="1">
      <alignment vertical="top" wrapText="1"/>
    </xf>
    <xf numFmtId="0" fontId="76" fillId="39" borderId="14" xfId="0" applyFont="1" applyFill="1" applyBorder="1" applyAlignment="1">
      <alignment vertical="top" wrapText="1"/>
    </xf>
    <xf numFmtId="0" fontId="44" fillId="39" borderId="22" xfId="0" applyFont="1" applyFill="1" applyBorder="1" applyAlignment="1" applyProtection="1">
      <alignment vertical="top" wrapText="1"/>
      <protection locked="0"/>
    </xf>
    <xf numFmtId="0" fontId="12" fillId="39" borderId="22" xfId="0" applyFont="1" applyFill="1" applyBorder="1" applyAlignment="1" applyProtection="1">
      <alignment horizontal="center" vertical="top" wrapText="1"/>
      <protection/>
    </xf>
    <xf numFmtId="0" fontId="0" fillId="39" borderId="22" xfId="0" applyFill="1" applyBorder="1" applyAlignment="1" applyProtection="1">
      <alignment/>
      <protection locked="0"/>
    </xf>
    <xf numFmtId="0" fontId="0" fillId="39" borderId="22" xfId="0" applyFill="1" applyBorder="1" applyAlignment="1">
      <alignment/>
    </xf>
    <xf numFmtId="0" fontId="48" fillId="39" borderId="22" xfId="0" applyFont="1" applyFill="1" applyBorder="1" applyAlignment="1" applyProtection="1">
      <alignment vertical="top" wrapText="1"/>
      <protection/>
    </xf>
    <xf numFmtId="0" fontId="48" fillId="39" borderId="19" xfId="0" applyFont="1" applyFill="1" applyBorder="1" applyAlignment="1" applyProtection="1">
      <alignment vertical="top" wrapText="1"/>
      <protection/>
    </xf>
    <xf numFmtId="0" fontId="15" fillId="33" borderId="22" xfId="0" applyFont="1" applyFill="1" applyBorder="1" applyAlignment="1">
      <alignment horizontal="center" wrapText="1"/>
    </xf>
    <xf numFmtId="0" fontId="15" fillId="33" borderId="10" xfId="0" applyFont="1" applyFill="1" applyBorder="1" applyAlignment="1">
      <alignment horizontal="center" wrapText="1"/>
    </xf>
    <xf numFmtId="0" fontId="15" fillId="33" borderId="22"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48" fillId="39" borderId="14" xfId="0" applyFont="1" applyFill="1" applyBorder="1" applyAlignment="1" applyProtection="1">
      <alignment horizontal="left" vertical="top" wrapText="1"/>
      <protection/>
    </xf>
    <xf numFmtId="2" fontId="12" fillId="0" borderId="14" xfId="0" applyNumberFormat="1" applyFont="1" applyBorder="1" applyAlignment="1" applyProtection="1" quotePrefix="1">
      <alignment horizontal="center" vertical="center" wrapText="1"/>
      <protection/>
    </xf>
    <xf numFmtId="2" fontId="12" fillId="0" borderId="19" xfId="0" applyNumberFormat="1" applyFont="1" applyBorder="1" applyAlignment="1" applyProtection="1">
      <alignment horizontal="center" vertical="center" wrapText="1"/>
      <protection/>
    </xf>
    <xf numFmtId="2" fontId="12" fillId="0" borderId="14" xfId="0" applyNumberFormat="1" applyFont="1" applyBorder="1" applyAlignment="1" applyProtection="1">
      <alignment horizontal="center" vertical="center" wrapText="1"/>
      <protection/>
    </xf>
    <xf numFmtId="0" fontId="48" fillId="39" borderId="19" xfId="0" applyFont="1" applyFill="1" applyBorder="1" applyAlignment="1" applyProtection="1">
      <alignment horizontal="left" vertical="top" wrapText="1"/>
      <protection/>
    </xf>
    <xf numFmtId="0" fontId="24" fillId="39" borderId="68" xfId="0" applyFont="1" applyFill="1" applyBorder="1" applyAlignment="1" applyProtection="1">
      <alignment horizontal="left" vertical="top" wrapText="1"/>
      <protection/>
    </xf>
    <xf numFmtId="0" fontId="24" fillId="39" borderId="51" xfId="0" applyFont="1" applyFill="1" applyBorder="1" applyAlignment="1" applyProtection="1">
      <alignment horizontal="left" vertical="top" wrapText="1"/>
      <protection/>
    </xf>
    <xf numFmtId="0" fontId="24" fillId="39" borderId="45" xfId="0" applyFont="1" applyFill="1" applyBorder="1" applyAlignment="1" applyProtection="1">
      <alignment horizontal="left" vertical="top" wrapText="1"/>
      <protection/>
    </xf>
    <xf numFmtId="0" fontId="48" fillId="34" borderId="14" xfId="0" applyFont="1" applyFill="1" applyBorder="1" applyAlignment="1" applyProtection="1">
      <alignment horizontal="left" vertical="top" wrapText="1"/>
      <protection locked="0"/>
    </xf>
    <xf numFmtId="2" fontId="12" fillId="0" borderId="19" xfId="0" applyNumberFormat="1" applyFont="1" applyBorder="1" applyAlignment="1" applyProtection="1" quotePrefix="1">
      <alignment horizontal="center" vertical="center" wrapText="1"/>
      <protection/>
    </xf>
    <xf numFmtId="0" fontId="48" fillId="34" borderId="19" xfId="0" applyFont="1" applyFill="1" applyBorder="1" applyAlignment="1" applyProtection="1">
      <alignment horizontal="left" vertical="top" wrapText="1"/>
      <protection locked="0"/>
    </xf>
    <xf numFmtId="0" fontId="15" fillId="33" borderId="16" xfId="0" applyFont="1" applyFill="1" applyBorder="1" applyAlignment="1">
      <alignment horizontal="center" vertical="center" wrapText="1"/>
    </xf>
    <xf numFmtId="2" fontId="12" fillId="0" borderId="28" xfId="0" applyNumberFormat="1" applyFont="1" applyBorder="1" applyAlignment="1" applyProtection="1">
      <alignment horizontal="center" vertical="center" wrapText="1"/>
      <protection/>
    </xf>
    <xf numFmtId="2" fontId="12" fillId="0" borderId="37" xfId="0" applyNumberFormat="1" applyFont="1" applyBorder="1" applyAlignment="1" applyProtection="1">
      <alignment horizontal="center" vertical="center" wrapText="1"/>
      <protection/>
    </xf>
    <xf numFmtId="2" fontId="12" fillId="0" borderId="37" xfId="0" applyNumberFormat="1" applyFont="1" applyBorder="1" applyAlignment="1" applyProtection="1" quotePrefix="1">
      <alignment horizontal="center" vertical="center" wrapText="1"/>
      <protection/>
    </xf>
    <xf numFmtId="0" fontId="7" fillId="0" borderId="68" xfId="0" applyFont="1" applyBorder="1" applyAlignment="1" applyProtection="1">
      <alignment horizontal="left" vertical="top" wrapText="1"/>
      <protection/>
    </xf>
    <xf numFmtId="0" fontId="7" fillId="0" borderId="51" xfId="0" applyFont="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48" fillId="34" borderId="19" xfId="0" applyFont="1" applyFill="1" applyBorder="1" applyAlignment="1" applyProtection="1">
      <alignment horizontal="left" vertical="top" wrapText="1"/>
      <protection/>
    </xf>
    <xf numFmtId="0" fontId="48" fillId="34" borderId="14" xfId="0" applyFont="1" applyFill="1" applyBorder="1" applyAlignment="1" applyProtection="1">
      <alignment horizontal="left" vertical="top" wrapText="1"/>
      <protection/>
    </xf>
    <xf numFmtId="0" fontId="48" fillId="34" borderId="24" xfId="0" applyFont="1" applyFill="1" applyBorder="1" applyAlignment="1" applyProtection="1">
      <alignment horizontal="left" vertical="top" wrapText="1"/>
      <protection/>
    </xf>
    <xf numFmtId="2" fontId="12" fillId="0" borderId="24" xfId="0" applyNumberFormat="1" applyFont="1" applyBorder="1" applyAlignment="1" applyProtection="1">
      <alignment horizontal="center" vertical="center" wrapText="1"/>
      <protection/>
    </xf>
    <xf numFmtId="0" fontId="48" fillId="34" borderId="14" xfId="0" applyFont="1" applyFill="1" applyBorder="1" applyAlignment="1" applyProtection="1">
      <alignment vertical="top" wrapText="1"/>
      <protection/>
    </xf>
    <xf numFmtId="2" fontId="12" fillId="0" borderId="70" xfId="0" applyNumberFormat="1" applyFont="1" applyBorder="1" applyAlignment="1" applyProtection="1">
      <alignment horizontal="center" vertical="center" wrapText="1"/>
      <protection/>
    </xf>
    <xf numFmtId="0" fontId="15" fillId="33" borderId="27" xfId="0" applyFont="1" applyFill="1" applyBorder="1" applyAlignment="1" applyProtection="1">
      <alignment horizontal="center"/>
      <protection/>
    </xf>
    <xf numFmtId="0" fontId="15" fillId="33" borderId="18" xfId="0" applyFont="1" applyFill="1" applyBorder="1" applyAlignment="1" applyProtection="1">
      <alignment horizontal="center"/>
      <protection/>
    </xf>
    <xf numFmtId="0" fontId="15" fillId="33" borderId="22"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wrapText="1"/>
      <protection/>
    </xf>
    <xf numFmtId="0" fontId="15" fillId="33" borderId="10" xfId="0" applyFont="1" applyFill="1" applyBorder="1" applyAlignment="1" applyProtection="1">
      <alignment horizont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5">
    <dxf>
      <font>
        <b/>
        <i val="0"/>
        <strike val="0"/>
        <color indexed="10"/>
      </font>
    </dxf>
    <dxf>
      <font>
        <color indexed="12"/>
      </font>
    </dxf>
    <dxf>
      <font>
        <color indexed="12"/>
      </font>
    </dxf>
    <dxf>
      <font>
        <color indexed="10"/>
      </font>
    </dxf>
    <dxf>
      <font>
        <color indexed="12"/>
      </font>
      <fill>
        <patternFill>
          <bgColor indexed="9"/>
        </patternFill>
      </fill>
    </dxf>
    <dxf>
      <font>
        <color indexed="10"/>
      </font>
      <fill>
        <patternFill>
          <bgColor indexed="9"/>
        </patternFill>
      </fill>
    </dxf>
    <dxf>
      <font>
        <color indexed="12"/>
      </font>
      <fill>
        <patternFill>
          <bgColor indexed="9"/>
        </patternFill>
      </fill>
    </dxf>
    <dxf>
      <font>
        <color indexed="10"/>
      </font>
      <fill>
        <patternFill>
          <bgColor indexed="9"/>
        </patternFill>
      </fill>
    </dxf>
    <dxf>
      <font>
        <color indexed="12"/>
      </font>
    </dxf>
    <dxf>
      <font>
        <color indexed="10"/>
      </font>
    </dxf>
    <dxf>
      <font>
        <color indexed="12"/>
      </font>
    </dxf>
    <dxf>
      <font>
        <color indexed="10"/>
      </font>
    </dxf>
    <dxf>
      <font>
        <color rgb="FFFF0000"/>
      </font>
    </dxf>
    <dxf>
      <font>
        <color rgb="FFFF0000"/>
      </font>
    </dxf>
    <dxf>
      <font>
        <color indexed="10"/>
      </font>
    </dxf>
    <dxf>
      <font>
        <color indexed="12"/>
      </font>
    </dxf>
    <dxf>
      <font>
        <color rgb="FFFF0000"/>
      </font>
    </dxf>
    <dxf>
      <font>
        <color rgb="FFFF0000"/>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FF0000"/>
      </font>
    </dxf>
    <dxf>
      <font>
        <color rgb="FFFF0000"/>
      </font>
    </dxf>
    <dxf>
      <font>
        <color indexed="10"/>
      </font>
    </dxf>
    <dxf>
      <font>
        <color indexed="12"/>
      </font>
    </dxf>
    <dxf>
      <font>
        <color rgb="FFFF0000"/>
      </font>
    </dxf>
    <dxf>
      <font>
        <color rgb="FFFF0000"/>
      </font>
    </dxf>
    <dxf>
      <font>
        <color rgb="FFFF0000"/>
      </font>
    </dxf>
    <dxf>
      <font>
        <color rgb="FFFF0000"/>
      </font>
    </dxf>
    <dxf>
      <font>
        <b/>
        <i val="0"/>
        <strike val="0"/>
        <color indexed="10"/>
      </font>
    </dxf>
    <dxf>
      <font>
        <color indexed="12"/>
      </font>
    </dxf>
    <dxf>
      <font>
        <b/>
        <i val="0"/>
        <strike val="0"/>
        <color indexed="10"/>
      </font>
    </dxf>
    <dxf>
      <font>
        <b/>
        <i val="0"/>
        <name val="Cambria"/>
        <family val="1"/>
        <color indexed="12"/>
      </font>
    </dxf>
    <dxf>
      <font>
        <b/>
        <i val="0"/>
        <strike val="0"/>
        <color indexed="10"/>
      </font>
    </dxf>
    <dxf>
      <font>
        <color indexed="12"/>
      </font>
    </dxf>
    <dxf>
      <font>
        <b/>
        <i val="0"/>
        <strike val="0"/>
        <color indexed="10"/>
      </font>
    </dxf>
    <dxf>
      <font>
        <b/>
        <i val="0"/>
        <name val="Cambria"/>
        <family val="1"/>
        <color indexed="12"/>
      </font>
    </dxf>
    <dxf>
      <font>
        <color indexed="12"/>
      </font>
    </dxf>
    <dxf>
      <font>
        <b/>
        <i val="0"/>
        <strike val="0"/>
        <color indexed="10"/>
      </font>
    </dxf>
    <dxf>
      <font>
        <b/>
        <i val="0"/>
        <strike val="0"/>
        <color indexed="10"/>
      </font>
    </dxf>
    <dxf>
      <font>
        <b/>
        <i val="0"/>
        <strike val="0"/>
        <color indexed="10"/>
      </font>
    </dxf>
    <dxf>
      <font>
        <color indexed="12"/>
      </font>
    </dxf>
    <dxf>
      <font>
        <color indexed="12"/>
      </font>
    </dxf>
    <dxf>
      <font>
        <color rgb="FF0000D4"/>
      </font>
      <border/>
    </dxf>
    <dxf>
      <font>
        <b/>
        <i val="0"/>
        <strike val="0"/>
        <color rgb="FFDD0806"/>
      </font>
      <border/>
    </dxf>
    <dxf>
      <font>
        <b/>
        <i val="0"/>
        <color rgb="FF0000D4"/>
      </font>
      <border/>
    </dxf>
    <dxf>
      <font>
        <color rgb="FFFF0000"/>
      </font>
      <border/>
    </dxf>
    <dxf>
      <font>
        <color rgb="FFDD0806"/>
      </font>
      <border/>
    </dxf>
    <dxf>
      <font>
        <color rgb="FFDD0806"/>
      </font>
      <fill>
        <patternFill>
          <bgColor rgb="FFFFFFFF"/>
        </patternFill>
      </fill>
      <border/>
    </dxf>
    <dxf>
      <font>
        <color rgb="FF0000D4"/>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xdr:row>
      <xdr:rowOff>47625</xdr:rowOff>
    </xdr:from>
    <xdr:to>
      <xdr:col>1</xdr:col>
      <xdr:colOff>666750</xdr:colOff>
      <xdr:row>3</xdr:row>
      <xdr:rowOff>409575</xdr:rowOff>
    </xdr:to>
    <xdr:sp>
      <xdr:nvSpPr>
        <xdr:cNvPr id="1" name="Rectangle 2"/>
        <xdr:cNvSpPr>
          <a:spLocks/>
        </xdr:cNvSpPr>
      </xdr:nvSpPr>
      <xdr:spPr>
        <a:xfrm>
          <a:off x="123825" y="771525"/>
          <a:ext cx="1543050" cy="361950"/>
        </a:xfrm>
        <a:prstGeom prst="rect">
          <a:avLst/>
        </a:prstGeom>
        <a:noFill/>
        <a:ln w="25400" cmpd="sng">
          <a:solidFill>
            <a:srgbClr val="FF0000"/>
          </a:solidFill>
          <a:headEnd type="none"/>
          <a:tailEnd type="none"/>
        </a:ln>
      </xdr:spPr>
      <xdr:txBody>
        <a:bodyPr vertOverflow="clip" wrap="square"/>
        <a:p>
          <a:pPr algn="ctr">
            <a:defRPr/>
          </a:pPr>
          <a:r>
            <a:rPr lang="en-US" cap="none" sz="900" b="0" i="0" u="none" baseline="0">
              <a:solidFill>
                <a:srgbClr val="000000"/>
              </a:solidFill>
            </a:rPr>
            <a:t>A utiliser seulement quand ECIA n'est pas utilisé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1"/>
  <sheetViews>
    <sheetView zoomScale="75" zoomScaleNormal="75" zoomScalePageLayoutView="0" workbookViewId="0" topLeftCell="A4">
      <selection activeCell="C7" sqref="C7"/>
    </sheetView>
  </sheetViews>
  <sheetFormatPr defaultColWidth="11.00390625" defaultRowHeight="12.75"/>
  <cols>
    <col min="1" max="1" width="21.75390625" style="198" bestFit="1" customWidth="1"/>
    <col min="2" max="2" width="6.625" style="204" customWidth="1"/>
    <col min="3" max="3" width="77.375" style="198" customWidth="1"/>
    <col min="4" max="4" width="6.625" style="198" customWidth="1"/>
    <col min="5" max="16384" width="11.00390625" style="198" customWidth="1"/>
  </cols>
  <sheetData>
    <row r="1" spans="1:4" s="195" customFormat="1" ht="107.25">
      <c r="A1" s="217"/>
      <c r="B1" s="218"/>
      <c r="C1" s="219" t="s">
        <v>86</v>
      </c>
      <c r="D1" s="218"/>
    </row>
    <row r="2" spans="1:4" s="195" customFormat="1" ht="31.5" customHeight="1">
      <c r="A2" s="220"/>
      <c r="B2" s="221"/>
      <c r="C2" s="291" t="s">
        <v>100</v>
      </c>
      <c r="D2" s="222"/>
    </row>
    <row r="3" spans="1:4" s="195" customFormat="1" ht="21">
      <c r="A3" s="223"/>
      <c r="B3" s="224"/>
      <c r="C3" s="225"/>
      <c r="D3" s="314"/>
    </row>
    <row r="4" spans="1:4" s="195" customFormat="1" ht="21">
      <c r="A4" s="226" t="s">
        <v>87</v>
      </c>
      <c r="B4" s="227"/>
      <c r="C4" s="228"/>
      <c r="D4" s="229"/>
    </row>
    <row r="5" spans="1:4" s="201" customFormat="1" ht="35.25" customHeight="1" thickBot="1">
      <c r="A5" s="230"/>
      <c r="B5" s="231"/>
      <c r="C5" s="232"/>
      <c r="D5" s="221"/>
    </row>
    <row r="6" spans="1:4" s="195" customFormat="1" ht="50.25" customHeight="1" thickBot="1" thickTop="1">
      <c r="A6" s="199"/>
      <c r="B6" s="202"/>
      <c r="C6" s="454" t="s">
        <v>239</v>
      </c>
      <c r="D6" s="196"/>
    </row>
    <row r="7" spans="1:4" ht="73.5" customHeight="1" thickBot="1" thickTop="1">
      <c r="A7" s="200"/>
      <c r="B7" s="203"/>
      <c r="C7" s="292" t="s">
        <v>99</v>
      </c>
      <c r="D7" s="197"/>
    </row>
    <row r="8" spans="1:4" ht="35.25" customHeight="1" thickBot="1">
      <c r="A8" s="210" t="s">
        <v>63</v>
      </c>
      <c r="B8" s="205"/>
      <c r="C8" s="207"/>
      <c r="D8" s="206"/>
    </row>
    <row r="9" spans="1:4" ht="34.5" customHeight="1">
      <c r="A9" s="200"/>
      <c r="B9" s="203"/>
      <c r="C9" s="372"/>
      <c r="D9" s="197"/>
    </row>
    <row r="10" spans="1:4" ht="24.75">
      <c r="A10" s="200"/>
      <c r="B10" s="209"/>
      <c r="C10" s="373" t="s">
        <v>101</v>
      </c>
      <c r="D10" s="208"/>
    </row>
    <row r="11" spans="1:4" ht="35.25" customHeight="1">
      <c r="A11" s="200"/>
      <c r="B11" s="203"/>
      <c r="C11" s="374"/>
      <c r="D11" s="197"/>
    </row>
    <row r="12" spans="1:4" ht="16.5">
      <c r="A12" s="197"/>
      <c r="B12" s="203"/>
      <c r="C12" s="197"/>
      <c r="D12" s="197"/>
    </row>
    <row r="13" spans="1:4" ht="16.5">
      <c r="A13" s="197"/>
      <c r="B13" s="203"/>
      <c r="C13" s="197"/>
      <c r="D13" s="197"/>
    </row>
    <row r="14" spans="1:4" ht="16.5">
      <c r="A14" s="197"/>
      <c r="B14" s="203"/>
      <c r="C14" s="197"/>
      <c r="D14" s="197"/>
    </row>
    <row r="15" spans="1:4" ht="16.5">
      <c r="A15" s="197"/>
      <c r="B15" s="203"/>
      <c r="C15" s="197"/>
      <c r="D15" s="197"/>
    </row>
    <row r="16" spans="1:4" ht="16.5">
      <c r="A16" s="197"/>
      <c r="B16" s="203"/>
      <c r="C16" s="197"/>
      <c r="D16" s="197"/>
    </row>
    <row r="17" spans="1:4" ht="16.5">
      <c r="A17" s="197"/>
      <c r="B17" s="203"/>
      <c r="C17" s="197"/>
      <c r="D17" s="197"/>
    </row>
    <row r="18" spans="1:4" ht="16.5">
      <c r="A18" s="197"/>
      <c r="B18" s="203"/>
      <c r="C18" s="197"/>
      <c r="D18" s="197"/>
    </row>
    <row r="19" spans="1:4" ht="16.5">
      <c r="A19" s="197"/>
      <c r="B19" s="203"/>
      <c r="C19" s="197"/>
      <c r="D19" s="197"/>
    </row>
    <row r="20" spans="1:4" ht="16.5">
      <c r="A20" s="197"/>
      <c r="B20" s="203"/>
      <c r="C20" s="197"/>
      <c r="D20" s="197"/>
    </row>
    <row r="21" spans="1:4" ht="16.5">
      <c r="A21" s="197"/>
      <c r="B21" s="203"/>
      <c r="C21" s="197"/>
      <c r="D21" s="197"/>
    </row>
    <row r="22" spans="1:4" ht="16.5">
      <c r="A22" s="197"/>
      <c r="B22" s="203"/>
      <c r="C22" s="197"/>
      <c r="D22" s="197"/>
    </row>
    <row r="23" spans="1:4" ht="16.5">
      <c r="A23" s="197"/>
      <c r="B23" s="203"/>
      <c r="C23" s="197"/>
      <c r="D23" s="197"/>
    </row>
    <row r="24" spans="1:4" ht="16.5">
      <c r="A24" s="197"/>
      <c r="B24" s="203"/>
      <c r="C24" s="197"/>
      <c r="D24" s="197"/>
    </row>
    <row r="25" spans="1:4" ht="16.5">
      <c r="A25" s="197"/>
      <c r="B25" s="203"/>
      <c r="C25" s="197"/>
      <c r="D25" s="197"/>
    </row>
    <row r="26" spans="1:4" ht="16.5">
      <c r="A26" s="197"/>
      <c r="B26" s="203"/>
      <c r="C26" s="197"/>
      <c r="D26" s="197"/>
    </row>
    <row r="27" spans="1:4" ht="16.5">
      <c r="A27" s="197"/>
      <c r="B27" s="203"/>
      <c r="C27" s="197"/>
      <c r="D27" s="197"/>
    </row>
    <row r="28" spans="1:4" ht="16.5">
      <c r="A28" s="197"/>
      <c r="B28" s="203"/>
      <c r="C28" s="197"/>
      <c r="D28" s="197"/>
    </row>
    <row r="29" spans="1:4" ht="16.5">
      <c r="A29" s="197"/>
      <c r="B29" s="203"/>
      <c r="C29" s="197"/>
      <c r="D29" s="197"/>
    </row>
    <row r="30" spans="1:4" ht="16.5">
      <c r="A30" s="197"/>
      <c r="B30" s="203"/>
      <c r="C30" s="197"/>
      <c r="D30" s="197"/>
    </row>
    <row r="31" spans="1:4" ht="16.5">
      <c r="A31" s="197"/>
      <c r="B31" s="203"/>
      <c r="C31" s="197"/>
      <c r="D31" s="197"/>
    </row>
  </sheetData>
  <sheetProtection/>
  <printOptions/>
  <pageMargins left="0.7480314960629921" right="0.7480314960629921" top="0.5905511811023623" bottom="0.5905511811023623" header="0.11811023622047245" footer="0.118110236220472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17"/>
  <sheetViews>
    <sheetView tabSelected="1" view="pageBreakPreview" zoomScale="60" zoomScaleNormal="110" workbookViewId="0" topLeftCell="A1">
      <selection activeCell="H19" sqref="H19"/>
    </sheetView>
  </sheetViews>
  <sheetFormatPr defaultColWidth="11.00390625" defaultRowHeight="12.75"/>
  <cols>
    <col min="1" max="1" width="4.875" style="0" customWidth="1"/>
    <col min="2" max="2" width="27.125" style="0" customWidth="1"/>
    <col min="3" max="3" width="5.625" style="0"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 min="10" max="10" width="4.875" style="0" customWidth="1"/>
    <col min="11" max="11" width="27.125" style="0" customWidth="1"/>
    <col min="12" max="12" width="5.625" style="0" customWidth="1"/>
  </cols>
  <sheetData>
    <row r="1" spans="1:13" s="216" customFormat="1" ht="12.75">
      <c r="A1" s="241" t="s">
        <v>78</v>
      </c>
      <c r="B1" s="241"/>
      <c r="C1" s="211"/>
      <c r="D1" s="215"/>
      <c r="E1" s="215"/>
      <c r="H1" s="242" t="s">
        <v>82</v>
      </c>
      <c r="I1" s="238"/>
      <c r="J1" s="241" t="s">
        <v>78</v>
      </c>
      <c r="K1" s="241"/>
      <c r="L1" s="211"/>
      <c r="M1" s="238"/>
    </row>
    <row r="2" spans="1:13" s="216" customFormat="1" ht="12.75">
      <c r="A2" s="241"/>
      <c r="B2" s="241"/>
      <c r="C2" s="211"/>
      <c r="D2" s="215" t="str">
        <f>'Page de garde'!$C$6</f>
        <v>CQP FORMATEUR INTERNE EN SITUATION DE TRAVAIL DANS LES ENTREPRISES DE LA VIANDE</v>
      </c>
      <c r="E2" s="215"/>
      <c r="H2" s="242"/>
      <c r="I2" s="238"/>
      <c r="J2" s="241"/>
      <c r="K2" s="241"/>
      <c r="L2" s="211"/>
      <c r="M2" s="238"/>
    </row>
    <row r="3" spans="1:13" s="216" customFormat="1" ht="12.75">
      <c r="A3" s="215">
        <f>IF(ISBLANK('Page de garde'!$C$8),"",'Page de garde'!$C$8)</f>
      </c>
      <c r="B3" s="215"/>
      <c r="C3" s="211"/>
      <c r="D3" s="215" t="s">
        <v>93</v>
      </c>
      <c r="E3" s="215"/>
      <c r="G3" s="214"/>
      <c r="H3" s="240">
        <f>IF(ISBLANK('Grille obs tuteur B1'!$F$6),"",'Grille obs tuteur B1'!$F$6)</f>
      </c>
      <c r="I3" s="239"/>
      <c r="J3" s="215">
        <f>IF(ISBLANK('Page de garde'!$C$8),"",'Page de garde'!$C$8)</f>
      </c>
      <c r="K3" s="215"/>
      <c r="L3" s="211"/>
      <c r="M3" s="239"/>
    </row>
    <row r="4" spans="1:13" s="216" customFormat="1" ht="13.5" thickBot="1">
      <c r="A4" s="215"/>
      <c r="B4" s="215"/>
      <c r="C4" s="211"/>
      <c r="D4" s="215"/>
      <c r="E4" s="215"/>
      <c r="G4" s="214"/>
      <c r="H4" s="240"/>
      <c r="I4" s="239"/>
      <c r="J4" s="215"/>
      <c r="K4" s="215"/>
      <c r="L4" s="211"/>
      <c r="M4" s="239"/>
    </row>
    <row r="5" spans="1:12" s="4" customFormat="1" ht="13.5" thickBot="1">
      <c r="A5" s="42"/>
      <c r="B5" s="33" t="s">
        <v>232</v>
      </c>
      <c r="C5" s="33"/>
      <c r="D5" s="33"/>
      <c r="E5" s="33"/>
      <c r="F5" s="33"/>
      <c r="G5" s="33"/>
      <c r="H5" s="33"/>
      <c r="I5" s="34"/>
      <c r="J5" s="43"/>
      <c r="K5" s="33"/>
      <c r="L5" s="34"/>
    </row>
    <row r="6" spans="1:12" s="41" customFormat="1" ht="61.5">
      <c r="A6" s="435" t="s">
        <v>238</v>
      </c>
      <c r="B6" s="435"/>
      <c r="C6" s="36" t="s">
        <v>70</v>
      </c>
      <c r="D6" s="55" t="s">
        <v>224</v>
      </c>
      <c r="E6" s="37"/>
      <c r="F6" s="38" t="s">
        <v>70</v>
      </c>
      <c r="G6" s="54" t="s">
        <v>143</v>
      </c>
      <c r="H6" s="40"/>
      <c r="I6" s="39" t="s">
        <v>70</v>
      </c>
      <c r="J6" s="54" t="s">
        <v>146</v>
      </c>
      <c r="K6" s="40"/>
      <c r="L6" s="39" t="s">
        <v>70</v>
      </c>
    </row>
    <row r="7" spans="1:12" s="14" customFormat="1" ht="10.5">
      <c r="A7" s="26" t="s">
        <v>127</v>
      </c>
      <c r="B7" s="15"/>
      <c r="C7" s="80">
        <f>(SUMIF('Grille obs tuteur B1'!$I$8:$M$40,A7,'Grille obs tuteur B1'!$M$8:$M$40)+SUMIF('Grille obs tuteur B2 '!$I$8:$M$43,A7,'Grille obs tuteur B2 '!$M$8:$M$43)+SUMIF('Grille obs tuteur B3'!$I$8:$M$31,A7,'Grille obs tuteur B3'!$M$8:$M$31)+SUMIF('Grille obs tuteur B4'!$I$8:$M$27,A7,'Grille obs tuteur B4'!$M$8:$M$27)+SUMIF('Grille obs tuteur M5'!$I$8:$M$58,A7,'Grille obs tuteur M5'!$M$8:$M$58))/(COUNTIF('Grille obs tuteur B1'!$I$8:$M$40,A7)+COUNTIF('Grille obs tuteur B2 '!$I$8:$M$43,A7)+COUNTIF('Grille obs tuteur B3'!$I$8:$M$31,A7)+COUNTIF('Grille obs tuteur B4'!$I$8:$M$27,A7)+COUNTIF('Grille obs tuteur M5'!$I$8:$M$58,A7))</f>
        <v>0</v>
      </c>
      <c r="D7" s="31" t="s">
        <v>170</v>
      </c>
      <c r="E7" s="15"/>
      <c r="F7" s="80">
        <f>(SUMIF('Grille obs tuteur B1'!$I$8:$M$40,D7,'Grille obs tuteur B1'!$M$8:$M$40)+SUMIF('Grille obs tuteur B2 '!$I$8:$M$43,D7,'Grille obs tuteur B2 '!$M$8:$M$43)+SUMIF('Grille obs tuteur B3'!$I$8:$M$31,D7,'Grille obs tuteur B3'!$M$8:$M$31)+SUMIF('Grille obs tuteur B4'!$I$8:$M$27,D7,'Grille obs tuteur B4'!$M$8:$M$27)+SUMIF('Grille obs tuteur M5'!$I$8:$M$58,D7,'Grille obs tuteur M5'!$M$8:$M$58))/(COUNTIF('Grille obs tuteur B1'!$I$8:$M$40,D7)+COUNTIF('Grille obs tuteur B2 '!$I$8:$M$43,D7)+COUNTIF('Grille obs tuteur B3'!$I$8:$M$31,D7)+COUNTIF('Grille obs tuteur B4'!$I$8:$M$27,D7)+COUNTIF('Grille obs tuteur M5'!$I$8:$M$58,D7))</f>
        <v>0</v>
      </c>
      <c r="G7" s="31" t="s">
        <v>196</v>
      </c>
      <c r="H7" s="15"/>
      <c r="I7" s="80">
        <f>(SUMIF('Grille obs tuteur B1'!$I$8:$M$40,G7,'Grille obs tuteur B1'!$M$8:$M$40)+SUMIF('Grille obs tuteur B2 '!$I$8:$M$43,G7,'Grille obs tuteur B2 '!$M$8:$M$43)+SUMIF('Grille obs tuteur B3'!$I$8:$M$31,G7,'Grille obs tuteur B3'!$M$8:$M$31)+SUMIF('Grille obs tuteur B4'!$I$8:$M$27,G7,'Grille obs tuteur B4'!$M$8:$M$27)+SUMIF('Grille obs tuteur M5'!$I$8:$M$58,G7,'Grille obs tuteur M5'!$M$8:$M$58))/(COUNTIF('Grille obs tuteur B1'!$I$8:$M$40,G7)+COUNTIF('Grille obs tuteur B2 '!$I$8:$M$43,G7)+COUNTIF('Grille obs tuteur B3'!$I$8:$M$31,G7)+COUNTIF('Grille obs tuteur B4'!$I$8:$M$27,G7)+COUNTIF('Grille obs tuteur M5'!$I$8:$M$58,G7))</f>
        <v>0</v>
      </c>
      <c r="J7" s="31" t="s">
        <v>211</v>
      </c>
      <c r="K7" s="15"/>
      <c r="L7" s="437">
        <f>(SUMIF('Grille obs tuteur B1'!$I$8:$M$40,J7,'Grille obs tuteur B1'!$M$8:$M$40)+SUMIF('Grille obs tuteur B2 '!$I$8:$M$43,J7,'Grille obs tuteur B2 '!$M$8:$M$43)+SUMIF('Grille obs tuteur B3'!$I$8:$M$31,J7,'Grille obs tuteur B3'!$M$8:$M$31)+SUMIF('Grille obs tuteur B4'!$I$8:$M$27,J7,'Grille obs tuteur B4'!$M$8:$M$27)+SUMIF('Grille obs tuteur M5'!$I$8:$M$58,J7,'Grille obs tuteur M5'!$M$8:$M$58))/(COUNTIF('Grille obs tuteur B1'!$I$8:$M$40,J7)+COUNTIF('Grille obs tuteur B2 '!$I$8:$M$43,J7)+COUNTIF('Grille obs tuteur B3'!$I$8:$M$31,J7)+COUNTIF('Grille obs tuteur B4'!$I$8:$M$27,J7)+COUNTIF('Grille obs tuteur M5'!$I$8:$M$58,J7))</f>
        <v>0</v>
      </c>
    </row>
    <row r="8" spans="1:12" s="14" customFormat="1" ht="10.5">
      <c r="A8" s="26" t="s">
        <v>130</v>
      </c>
      <c r="B8" s="15"/>
      <c r="C8" s="80">
        <f>(SUMIF('Grille obs tuteur B1'!$I$8:$M$40,A8,'Grille obs tuteur B1'!$M$8:$M$40)+SUMIF('Grille obs tuteur B2 '!$I$8:$M$43,A8,'Grille obs tuteur B2 '!$M$8:$M$43)+SUMIF('Grille obs tuteur B3'!$I$8:$M$31,A8,'Grille obs tuteur B3'!$M$8:$M$31)+SUMIF('Grille obs tuteur B4'!$I$8:$M$27,A8,'Grille obs tuteur B4'!$M$8:$M$27)+SUMIF('Grille obs tuteur M5'!$I$8:$M$58,A8,'Grille obs tuteur M5'!$M$8:$M$58))/(COUNTIF('Grille obs tuteur B1'!$I$8:$M$40,A8)+COUNTIF('Grille obs tuteur B2 '!$I$8:$M$43,A8)+COUNTIF('Grille obs tuteur B3'!$I$8:$M$31,A8)+COUNTIF('Grille obs tuteur B4'!$I$8:$M$27,A8)+COUNTIF('Grille obs tuteur M5'!$I$8:$M$58,A8))</f>
        <v>0</v>
      </c>
      <c r="D8" s="31" t="s">
        <v>171</v>
      </c>
      <c r="E8" s="15"/>
      <c r="F8" s="80">
        <f>(SUMIF('Grille obs tuteur B1'!$I$8:$M$40,D8,'Grille obs tuteur B1'!$M$8:$M$40)+SUMIF('Grille obs tuteur B2 '!$I$8:$M$43,D8,'Grille obs tuteur B2 '!$M$8:$M$43)+SUMIF('Grille obs tuteur B3'!$I$8:$M$31,D8,'Grille obs tuteur B3'!$M$8:$M$31)+SUMIF('Grille obs tuteur B4'!$I$8:$M$27,D8,'Grille obs tuteur B4'!$M$8:$M$27)+SUMIF('Grille obs tuteur M5'!$I$8:$M$58,D8,'Grille obs tuteur M5'!$M$8:$M$58))/(COUNTIF('Grille obs tuteur B1'!$I$8:$M$40,D8)+COUNTIF('Grille obs tuteur B2 '!$I$8:$M$43,D8)+COUNTIF('Grille obs tuteur B3'!$I$8:$M$31,D8)+COUNTIF('Grille obs tuteur B4'!$I$8:$M$27,D8)+COUNTIF('Grille obs tuteur M5'!$I$8:$M$58,D8))</f>
        <v>0</v>
      </c>
      <c r="G8" s="31" t="s">
        <v>203</v>
      </c>
      <c r="H8" s="15"/>
      <c r="I8" s="80">
        <f>(SUMIF('Grille obs tuteur B1'!$I$8:$M$40,G8,'Grille obs tuteur B1'!$M$8:$M$40)+SUMIF('Grille obs tuteur B2 '!$I$8:$M$43,G8,'Grille obs tuteur B2 '!$M$8:$M$43)+SUMIF('Grille obs tuteur B3'!$I$8:$M$31,G8,'Grille obs tuteur B3'!$M$8:$M$31)+SUMIF('Grille obs tuteur B4'!$I$8:$M$27,G8,'Grille obs tuteur B4'!$M$8:$M$27)+SUMIF('Grille obs tuteur M5'!$I$8:$M$58,G8,'Grille obs tuteur M5'!$M$8:$M$58))/(COUNTIF('Grille obs tuteur B1'!$I$8:$M$40,G8)+COUNTIF('Grille obs tuteur B2 '!$I$8:$M$43,G8)+COUNTIF('Grille obs tuteur B3'!$I$8:$M$31,G8)+COUNTIF('Grille obs tuteur B4'!$I$8:$M$27,G8)+COUNTIF('Grille obs tuteur M5'!$I$8:$M$58,G8))</f>
        <v>0</v>
      </c>
      <c r="J8" s="31" t="s">
        <v>213</v>
      </c>
      <c r="K8" s="15"/>
      <c r="L8" s="437">
        <f>(SUMIF('Grille obs tuteur B1'!$I$8:$M$40,J8,'Grille obs tuteur B1'!$M$8:$M$40)+SUMIF('Grille obs tuteur B2 '!$I$8:$M$43,J8,'Grille obs tuteur B2 '!$M$8:$M$43)+SUMIF('Grille obs tuteur B3'!$I$8:$M$31,J8,'Grille obs tuteur B3'!$M$8:$M$31)+SUMIF('Grille obs tuteur B4'!$I$8:$M$27,J8,'Grille obs tuteur B4'!$M$8:$M$27)+SUMIF('Grille obs tuteur M5'!$I$8:$M$58,J8,'Grille obs tuteur M5'!$M$8:$M$58))/(COUNTIF('Grille obs tuteur B1'!$I$8:$M$40,J8)+COUNTIF('Grille obs tuteur B2 '!$I$8:$M$43,J8)+COUNTIF('Grille obs tuteur B3'!$I$8:$M$31,J8)+COUNTIF('Grille obs tuteur B4'!$I$8:$M$27,J8)+COUNTIF('Grille obs tuteur M5'!$I$8:$M$58,J8))</f>
        <v>0</v>
      </c>
    </row>
    <row r="9" spans="1:12" s="14" customFormat="1" ht="10.5">
      <c r="A9" s="29" t="s">
        <v>159</v>
      </c>
      <c r="B9" s="30"/>
      <c r="C9" s="80">
        <f>(SUMIF('Grille obs tuteur B1'!$I$8:$M$40,A9,'Grille obs tuteur B1'!$M$8:$M$40)+SUMIF('Grille obs tuteur B2 '!$I$8:$M$43,A9,'Grille obs tuteur B2 '!$M$8:$M$43)+SUMIF('Grille obs tuteur B3'!$I$8:$M$31,A9,'Grille obs tuteur B3'!$M$8:$M$31)+SUMIF('Grille obs tuteur B4'!$I$8:$M$27,A9,'Grille obs tuteur B4'!$M$8:$M$27)+SUMIF('Grille obs tuteur M5'!$I$8:$M$58,A9,'Grille obs tuteur M5'!$M$8:$M$58))/(COUNTIF('Grille obs tuteur B1'!$I$8:$M$40,A9)+COUNTIF('Grille obs tuteur B2 '!$I$8:$M$43,A9)+COUNTIF('Grille obs tuteur B3'!$I$8:$M$31,A9)+COUNTIF('Grille obs tuteur B4'!$I$8:$M$27,A9)+COUNTIF('Grille obs tuteur M5'!$I$8:$M$58,A9))</f>
        <v>0</v>
      </c>
      <c r="D9" s="31" t="s">
        <v>175</v>
      </c>
      <c r="E9" s="15"/>
      <c r="F9" s="80">
        <f>(SUMIF('Grille obs tuteur B1'!$I$8:$M$40,D9,'Grille obs tuteur B1'!$M$8:$M$40)+SUMIF('Grille obs tuteur B2 '!$I$8:$M$43,D9,'Grille obs tuteur B2 '!$M$8:$M$43)+SUMIF('Grille obs tuteur B3'!$I$8:$M$31,D9,'Grille obs tuteur B3'!$M$8:$M$31)+SUMIF('Grille obs tuteur B4'!$I$8:$M$27,D9,'Grille obs tuteur B4'!$M$8:$M$27)+SUMIF('Grille obs tuteur M5'!$I$8:$M$58,D9,'Grille obs tuteur M5'!$M$8:$M$58))/(COUNTIF('Grille obs tuteur B1'!$I$8:$M$40,D9)+COUNTIF('Grille obs tuteur B2 '!$I$8:$M$43,D9)+COUNTIF('Grille obs tuteur B3'!$I$8:$M$31,D9)+COUNTIF('Grille obs tuteur B4'!$I$8:$M$27,D9)+COUNTIF('Grille obs tuteur M5'!$I$8:$M$58,D9))</f>
        <v>0</v>
      </c>
      <c r="G9" s="31" t="s">
        <v>201</v>
      </c>
      <c r="H9" s="15"/>
      <c r="I9" s="80">
        <f>(SUMIF('Grille obs tuteur B1'!$I$8:$M$40,G9,'Grille obs tuteur B1'!$M$8:$M$40)+SUMIF('Grille obs tuteur B2 '!$I$8:$M$43,G9,'Grille obs tuteur B2 '!$M$8:$M$43)+SUMIF('Grille obs tuteur B3'!$I$8:$M$31,G9,'Grille obs tuteur B3'!$M$8:$M$31)+SUMIF('Grille obs tuteur B4'!$I$8:$M$27,G9,'Grille obs tuteur B4'!$M$8:$M$27)+SUMIF('Grille obs tuteur M5'!$I$8:$M$58,G9,'Grille obs tuteur M5'!$M$8:$M$58))/(COUNTIF('Grille obs tuteur B1'!$I$8:$M$40,G9)+COUNTIF('Grille obs tuteur B2 '!$I$8:$M$43,G9)+COUNTIF('Grille obs tuteur B3'!$I$8:$M$31,G9)+COUNTIF('Grille obs tuteur B4'!$I$8:$M$27,G9)+COUNTIF('Grille obs tuteur M5'!$I$8:$M$58,G9))</f>
        <v>0</v>
      </c>
      <c r="J9" s="31" t="s">
        <v>215</v>
      </c>
      <c r="K9" s="15"/>
      <c r="L9" s="437">
        <f>(SUMIF('Grille obs tuteur B1'!$I$8:$M$40,J9,'Grille obs tuteur B1'!$M$8:$M$40)+SUMIF('Grille obs tuteur B2 '!$I$8:$M$43,J9,'Grille obs tuteur B2 '!$M$8:$M$43)+SUMIF('Grille obs tuteur B3'!$I$8:$M$31,J9,'Grille obs tuteur B3'!$M$8:$M$31)+SUMIF('Grille obs tuteur B4'!$I$8:$M$27,J9,'Grille obs tuteur B4'!$M$8:$M$27)+SUMIF('Grille obs tuteur M5'!$I$8:$M$58,J9,'Grille obs tuteur M5'!$M$8:$M$58))/(COUNTIF('Grille obs tuteur B1'!$I$8:$M$40,J9)+COUNTIF('Grille obs tuteur B2 '!$I$8:$M$43,J9)+COUNTIF('Grille obs tuteur B3'!$I$8:$M$31,J9)+COUNTIF('Grille obs tuteur B4'!$I$8:$M$27,J9)+COUNTIF('Grille obs tuteur M5'!$I$8:$M$58,J9))</f>
        <v>0</v>
      </c>
    </row>
    <row r="10" spans="1:12" s="14" customFormat="1" ht="10.5">
      <c r="A10" s="26" t="s">
        <v>163</v>
      </c>
      <c r="B10" s="15"/>
      <c r="C10" s="80">
        <f>(SUMIF('Grille obs tuteur B1'!$I$8:$M$40,A10,'Grille obs tuteur B1'!$M$8:$M$40)+SUMIF('Grille obs tuteur B2 '!$I$8:$M$43,A10,'Grille obs tuteur B2 '!$M$8:$M$43)+SUMIF('Grille obs tuteur B3'!$I$8:$M$31,A10,'Grille obs tuteur B3'!$M$8:$M$31)+SUMIF('Grille obs tuteur B4'!$I$8:$M$27,A10,'Grille obs tuteur B4'!$M$8:$M$27)+SUMIF('Grille obs tuteur M5'!$I$8:$M$58,A10,'Grille obs tuteur M5'!$M$8:$M$58))/(COUNTIF('Grille obs tuteur B1'!$I$8:$M$40,A10)+COUNTIF('Grille obs tuteur B2 '!$I$8:$M$43,A10)+COUNTIF('Grille obs tuteur B3'!$I$8:$M$31,A10)+COUNTIF('Grille obs tuteur B4'!$I$8:$M$27,A10)+COUNTIF('Grille obs tuteur M5'!$I$8:$M$58,A10))</f>
        <v>0</v>
      </c>
      <c r="D10" s="31" t="s">
        <v>176</v>
      </c>
      <c r="E10" s="15"/>
      <c r="F10" s="80">
        <f>(SUMIF('Grille obs tuteur B1'!$I$8:$M$40,D10,'Grille obs tuteur B1'!$M$8:$M$40)+SUMIF('Grille obs tuteur B2 '!$I$8:$M$43,D10,'Grille obs tuteur B2 '!$M$8:$M$43)+SUMIF('Grille obs tuteur B3'!$I$8:$M$31,D10,'Grille obs tuteur B3'!$M$8:$M$31)+SUMIF('Grille obs tuteur B4'!$I$8:$M$27,D10,'Grille obs tuteur B4'!$M$8:$M$27)+SUMIF('Grille obs tuteur M5'!$I$8:$M$58,D10,'Grille obs tuteur M5'!$M$8:$M$58))/(COUNTIF('Grille obs tuteur B1'!$I$8:$M$40,D10)+COUNTIF('Grille obs tuteur B2 '!$I$8:$M$43,D10)+COUNTIF('Grille obs tuteur B3'!$I$8:$M$31,D10)+COUNTIF('Grille obs tuteur B4'!$I$8:$M$27,D10)+COUNTIF('Grille obs tuteur M5'!$I$8:$M$58,D10))</f>
        <v>0</v>
      </c>
      <c r="G10" s="31" t="s">
        <v>207</v>
      </c>
      <c r="H10" s="15"/>
      <c r="I10" s="80">
        <f>(SUMIF('Grille obs tuteur B1'!$I$8:$M$40,G10,'Grille obs tuteur B1'!$M$8:$M$40)+SUMIF('Grille obs tuteur B2 '!$I$8:$M$43,G10,'Grille obs tuteur B2 '!$M$8:$M$43)+SUMIF('Grille obs tuteur B3'!$I$8:$M$31,G10,'Grille obs tuteur B3'!$M$8:$M$31)+SUMIF('Grille obs tuteur B4'!$I$8:$M$27,G10,'Grille obs tuteur B4'!$M$8:$M$27)+SUMIF('Grille obs tuteur M5'!$I$8:$M$58,G10,'Grille obs tuteur M5'!$M$8:$M$58))/(COUNTIF('Grille obs tuteur B1'!$I$8:$M$40,G10)+COUNTIF('Grille obs tuteur B2 '!$I$8:$M$43,G10)+COUNTIF('Grille obs tuteur B3'!$I$8:$M$31,G10)+COUNTIF('Grille obs tuteur B4'!$I$8:$M$27,G10)+COUNTIF('Grille obs tuteur M5'!$I$8:$M$58,G10))</f>
        <v>0</v>
      </c>
      <c r="J10" s="31" t="s">
        <v>216</v>
      </c>
      <c r="K10" s="15"/>
      <c r="L10" s="437">
        <f>(SUMIF('Grille obs tuteur B1'!$I$8:$M$40,J10,'Grille obs tuteur B1'!$M$8:$M$40)+SUMIF('Grille obs tuteur B2 '!$I$8:$M$43,J10,'Grille obs tuteur B2 '!$M$8:$M$43)+SUMIF('Grille obs tuteur B3'!$I$8:$M$31,J10,'Grille obs tuteur B3'!$M$8:$M$31)+SUMIF('Grille obs tuteur B4'!$I$8:$M$27,J10,'Grille obs tuteur B4'!$M$8:$M$27)+SUMIF('Grille obs tuteur M5'!$I$8:$M$58,J10,'Grille obs tuteur M5'!$M$8:$M$58))/(COUNTIF('Grille obs tuteur B1'!$I$8:$M$40,J10)+COUNTIF('Grille obs tuteur B2 '!$I$8:$M$43,J10)+COUNTIF('Grille obs tuteur B3'!$I$8:$M$31,J10)+COUNTIF('Grille obs tuteur B4'!$I$8:$M$27,J10)+COUNTIF('Grille obs tuteur M5'!$I$8:$M$58,J10))</f>
        <v>0</v>
      </c>
    </row>
    <row r="11" spans="1:12" s="14" customFormat="1" ht="10.5">
      <c r="A11" s="26" t="s">
        <v>167</v>
      </c>
      <c r="B11" s="15"/>
      <c r="C11" s="80">
        <f>(SUMIF('Grille obs tuteur B1'!$I$8:$M$40,A11,'Grille obs tuteur B1'!$M$8:$M$40)+SUMIF('Grille obs tuteur B2 '!$I$8:$M$43,A11,'Grille obs tuteur B2 '!$M$8:$M$43)+SUMIF('Grille obs tuteur B3'!$I$8:$M$31,A11,'Grille obs tuteur B3'!$M$8:$M$31)+SUMIF('Grille obs tuteur B4'!$I$8:$M$27,A11,'Grille obs tuteur B4'!$M$8:$M$27)+SUMIF('Grille obs tuteur M5'!$I$8:$M$58,A11,'Grille obs tuteur M5'!$M$8:$M$58))/(COUNTIF('Grille obs tuteur B1'!$I$8:$M$40,A11)+COUNTIF('Grille obs tuteur B2 '!$I$8:$M$43,A11)+COUNTIF('Grille obs tuteur B3'!$I$8:$M$31,A11)+COUNTIF('Grille obs tuteur B4'!$I$8:$M$27,A11)+COUNTIF('Grille obs tuteur M5'!$I$8:$M$58,A11))</f>
        <v>0</v>
      </c>
      <c r="D11" s="31" t="s">
        <v>179</v>
      </c>
      <c r="E11" s="15"/>
      <c r="F11" s="80">
        <f>(SUMIF('Grille obs tuteur B1'!$I$8:$M$40,D11,'Grille obs tuteur B1'!$M$8:$M$40)+SUMIF('Grille obs tuteur B2 '!$I$8:$M$43,D11,'Grille obs tuteur B2 '!$M$8:$M$43)+SUMIF('Grille obs tuteur B3'!$I$8:$M$31,D11,'Grille obs tuteur B3'!$M$8:$M$31)+SUMIF('Grille obs tuteur B4'!$I$8:$M$27,D11,'Grille obs tuteur B4'!$M$8:$M$27)+SUMIF('Grille obs tuteur M5'!$I$8:$M$58,D11,'Grille obs tuteur M5'!$M$8:$M$58))/(COUNTIF('Grille obs tuteur B1'!$I$8:$M$40,D11)+COUNTIF('Grille obs tuteur B2 '!$I$8:$M$43,D11)+COUNTIF('Grille obs tuteur B3'!$I$8:$M$31,D11)+COUNTIF('Grille obs tuteur B4'!$I$8:$M$27,D11)+COUNTIF('Grille obs tuteur M5'!$I$8:$M$58,D11))</f>
        <v>0</v>
      </c>
      <c r="G11" s="31"/>
      <c r="H11" s="15"/>
      <c r="I11" s="80"/>
      <c r="J11" s="31"/>
      <c r="K11" s="15"/>
      <c r="L11" s="437"/>
    </row>
    <row r="12" spans="1:12" s="14" customFormat="1" ht="10.5">
      <c r="A12" s="26" t="s">
        <v>168</v>
      </c>
      <c r="B12" s="15"/>
      <c r="C12" s="80">
        <f>(SUMIF('Grille obs tuteur B1'!$I$8:$M$40,A12,'Grille obs tuteur B1'!$M$8:$M$40)+SUMIF('Grille obs tuteur B2 '!$I$8:$M$43,A12,'Grille obs tuteur B2 '!$M$8:$M$43)+SUMIF('Grille obs tuteur B3'!$I$8:$M$31,A12,'Grille obs tuteur B3'!$M$8:$M$31)+SUMIF('Grille obs tuteur B4'!$I$8:$M$27,A12,'Grille obs tuteur B4'!$M$8:$M$27)+SUMIF('Grille obs tuteur M5'!$I$8:$M$58,A12,'Grille obs tuteur M5'!$M$8:$M$58))/(COUNTIF('Grille obs tuteur B1'!$I$8:$M$40,A12)+COUNTIF('Grille obs tuteur B2 '!$I$8:$M$43,A12)+COUNTIF('Grille obs tuteur B3'!$I$8:$M$31,A12)+COUNTIF('Grille obs tuteur B4'!$I$8:$M$27,A12)+COUNTIF('Grille obs tuteur M5'!$I$8:$M$58,A12))</f>
        <v>0</v>
      </c>
      <c r="D12" s="31" t="s">
        <v>181</v>
      </c>
      <c r="E12" s="15"/>
      <c r="F12" s="80">
        <f>(SUMIF('Grille obs tuteur B1'!$I$8:$M$40,D12,'Grille obs tuteur B1'!$M$8:$M$40)+SUMIF('Grille obs tuteur B2 '!$I$8:$M$43,D12,'Grille obs tuteur B2 '!$M$8:$M$43)+SUMIF('Grille obs tuteur B3'!$I$8:$M$31,D12,'Grille obs tuteur B3'!$M$8:$M$31)+SUMIF('Grille obs tuteur B4'!$I$8:$M$27,D12,'Grille obs tuteur B4'!$M$8:$M$27)+SUMIF('Grille obs tuteur M5'!$I$8:$M$58,D12,'Grille obs tuteur M5'!$M$8:$M$58))/(COUNTIF('Grille obs tuteur B1'!$I$8:$M$40,D12)+COUNTIF('Grille obs tuteur B2 '!$I$8:$M$43,D12)+COUNTIF('Grille obs tuteur B3'!$I$8:$M$31,D12)+COUNTIF('Grille obs tuteur B4'!$I$8:$M$27,D12)+COUNTIF('Grille obs tuteur M5'!$I$8:$M$58,D12))</f>
        <v>0</v>
      </c>
      <c r="G12" s="31"/>
      <c r="H12" s="15"/>
      <c r="I12" s="80"/>
      <c r="J12" s="31"/>
      <c r="K12" s="15"/>
      <c r="L12" s="437"/>
    </row>
    <row r="13" spans="1:12" s="14" customFormat="1" ht="10.5">
      <c r="A13" s="44"/>
      <c r="B13" s="28"/>
      <c r="C13" s="80"/>
      <c r="D13" s="27" t="s">
        <v>182</v>
      </c>
      <c r="E13" s="28"/>
      <c r="F13" s="80">
        <f>(SUMIF('Grille obs tuteur B1'!$I$8:$M$40,D13,'Grille obs tuteur B1'!$M$8:$M$40)+SUMIF('Grille obs tuteur B2 '!$I$8:$M$43,D13,'Grille obs tuteur B2 '!$M$8:$M$43)+SUMIF('Grille obs tuteur B3'!$I$8:$M$31,D13,'Grille obs tuteur B3'!$M$8:$M$31)+SUMIF('Grille obs tuteur B4'!$I$8:$M$27,D13,'Grille obs tuteur B4'!$M$8:$M$27)+SUMIF('Grille obs tuteur M5'!$I$8:$M$58,D13,'Grille obs tuteur M5'!$M$8:$M$58))/(COUNTIF('Grille obs tuteur B1'!$I$8:$M$40,D13)+COUNTIF('Grille obs tuteur B2 '!$I$8:$M$43,D13)+COUNTIF('Grille obs tuteur B3'!$I$8:$M$31,D13)+COUNTIF('Grille obs tuteur B4'!$I$8:$M$27,D13)+COUNTIF('Grille obs tuteur M5'!$I$8:$M$58,D13))</f>
        <v>0</v>
      </c>
      <c r="G13" s="31"/>
      <c r="H13" s="15"/>
      <c r="I13" s="80"/>
      <c r="J13" s="31"/>
      <c r="K13" s="15"/>
      <c r="L13" s="437"/>
    </row>
    <row r="14" spans="1:12" s="14" customFormat="1" ht="10.5">
      <c r="A14" s="44"/>
      <c r="B14" s="28"/>
      <c r="C14" s="80"/>
      <c r="D14" s="27" t="s">
        <v>186</v>
      </c>
      <c r="E14" s="28"/>
      <c r="F14" s="80">
        <f>(SUMIF('Grille obs tuteur B1'!$I$8:$M$40,D14,'Grille obs tuteur B1'!$M$8:$M$40)+SUMIF('Grille obs tuteur B2 '!$I$8:$M$43,D14,'Grille obs tuteur B2 '!$M$8:$M$43)+SUMIF('Grille obs tuteur B3'!$I$8:$M$31,D14,'Grille obs tuteur B3'!$M$8:$M$31)+SUMIF('Grille obs tuteur B4'!$I$8:$M$27,D14,'Grille obs tuteur B4'!$M$8:$M$27)+SUMIF('Grille obs tuteur M5'!$I$8:$M$58,D14,'Grille obs tuteur M5'!$M$8:$M$58))/(COUNTIF('Grille obs tuteur B1'!$I$8:$M$40,D14)+COUNTIF('Grille obs tuteur B2 '!$I$8:$M$43,D14)+COUNTIF('Grille obs tuteur B3'!$I$8:$M$31,D14)+COUNTIF('Grille obs tuteur B4'!$I$8:$M$27,D14)+COUNTIF('Grille obs tuteur M5'!$I$8:$M$58,D14))</f>
        <v>0</v>
      </c>
      <c r="G14" s="31"/>
      <c r="H14" s="15"/>
      <c r="I14" s="80"/>
      <c r="J14" s="31"/>
      <c r="K14" s="15"/>
      <c r="L14" s="437"/>
    </row>
    <row r="15" spans="1:12" s="14" customFormat="1" ht="10.5">
      <c r="A15" s="44"/>
      <c r="B15" s="28"/>
      <c r="C15" s="80"/>
      <c r="D15" s="27" t="s">
        <v>188</v>
      </c>
      <c r="E15" s="28"/>
      <c r="F15" s="80">
        <f>(SUMIF('Grille obs tuteur B1'!$I$8:$M$40,D15,'Grille obs tuteur B1'!$M$8:$M$40)+SUMIF('Grille obs tuteur B2 '!$I$8:$M$43,D15,'Grille obs tuteur B2 '!$M$8:$M$43)+SUMIF('Grille obs tuteur B3'!$I$8:$M$31,D15,'Grille obs tuteur B3'!$M$8:$M$31)+SUMIF('Grille obs tuteur B4'!$I$8:$M$27,D15,'Grille obs tuteur B4'!$M$8:$M$27)+SUMIF('Grille obs tuteur M5'!$I$8:$M$58,D15,'Grille obs tuteur M5'!$M$8:$M$58))/(COUNTIF('Grille obs tuteur B1'!$I$8:$M$40,D15)+COUNTIF('Grille obs tuteur B2 '!$I$8:$M$43,D15)+COUNTIF('Grille obs tuteur B3'!$I$8:$M$31,D15)+COUNTIF('Grille obs tuteur B4'!$I$8:$M$27,D15)+COUNTIF('Grille obs tuteur M5'!$I$8:$M$58,D15))</f>
        <v>0</v>
      </c>
      <c r="G15" s="31"/>
      <c r="H15" s="15"/>
      <c r="I15" s="80"/>
      <c r="J15" s="31"/>
      <c r="K15" s="15"/>
      <c r="L15" s="437"/>
    </row>
    <row r="16" spans="1:12" s="14" customFormat="1" ht="10.5" thickBot="1">
      <c r="A16" s="44"/>
      <c r="B16" s="28"/>
      <c r="C16" s="80"/>
      <c r="D16" s="27" t="s">
        <v>191</v>
      </c>
      <c r="E16" s="28"/>
      <c r="F16" s="80">
        <f>(SUMIF('Grille obs tuteur B1'!$I$8:$M$40,D16,'Grille obs tuteur B1'!$M$8:$M$40)+SUMIF('Grille obs tuteur B2 '!$I$8:$M$43,D16,'Grille obs tuteur B2 '!$M$8:$M$43)+SUMIF('Grille obs tuteur B3'!$I$8:$M$31,D16,'Grille obs tuteur B3'!$M$8:$M$31)+SUMIF('Grille obs tuteur B4'!$I$8:$M$27,D16,'Grille obs tuteur B4'!$M$8:$M$27)+SUMIF('Grille obs tuteur M5'!$I$8:$M$58,D16,'Grille obs tuteur M5'!$M$8:$M$58))/(COUNTIF('Grille obs tuteur B1'!$I$8:$M$40,D16)+COUNTIF('Grille obs tuteur B2 '!$I$8:$M$43,D16)+COUNTIF('Grille obs tuteur B3'!$I$8:$M$31,D16)+COUNTIF('Grille obs tuteur B4'!$I$8:$M$27,D16)+COUNTIF('Grille obs tuteur M5'!$I$8:$M$58,D16))</f>
        <v>0</v>
      </c>
      <c r="G16" s="31"/>
      <c r="H16" s="15"/>
      <c r="I16" s="80"/>
      <c r="J16" s="31"/>
      <c r="K16" s="15"/>
      <c r="L16" s="437"/>
    </row>
    <row r="17" spans="1:12" s="53" customFormat="1" ht="15.75" thickBot="1">
      <c r="A17" s="50" t="s">
        <v>10</v>
      </c>
      <c r="B17" s="51"/>
      <c r="C17" s="371">
        <f>IF(AND(ISBLANK(C7),ISBLANK(C8),ISBLANK(C9),ISBLANK(C10),ISBLANK(C11),ISBLANK(C12),ISBLANK(#REF!)),"",SUM(C7:C16)/COUNTA(A7:A16))</f>
        <v>0</v>
      </c>
      <c r="D17" s="50" t="s">
        <v>10</v>
      </c>
      <c r="E17" s="51"/>
      <c r="F17" s="371">
        <f>IF(AND(ISBLANK(F7),ISBLANK(F8),ISBLANK(F9),ISBLANK(F10),ISBLANK(F11),ISBLANK(F12),ISBLANK(#REF!)),"",SUM(F7:F16)/COUNTA(D7:D16))</f>
        <v>0</v>
      </c>
      <c r="G17" s="50" t="s">
        <v>10</v>
      </c>
      <c r="H17" s="51"/>
      <c r="I17" s="371">
        <f>IF(AND(ISBLANK(I7),ISBLANK(I8),ISBLANK(I9),ISBLANK(I10),ISBLANK(I11),ISBLANK(I12),ISBLANK(#REF!)),"",SUM(I7:I16)/COUNTA(G7:G16))</f>
        <v>0</v>
      </c>
      <c r="J17" s="50" t="s">
        <v>10</v>
      </c>
      <c r="K17" s="51"/>
      <c r="L17" s="439">
        <f>IF(AND(ISBLANK(L7),ISBLANK(L8),ISBLANK(L9),ISBLANK(L10),ISBLANK(L11),ISBLANK(L12),ISBLANK(#REF!)),"",SUM(L7:L16)/COUNTA(J7:J16))</f>
        <v>0</v>
      </c>
    </row>
  </sheetData>
  <sheetProtection/>
  <conditionalFormatting sqref="C17 F17 I17 L17">
    <cfRule type="cellIs" priority="11" dxfId="48" operator="greaterThanOrEqual" stopIfTrue="1">
      <formula>0.5</formula>
    </cfRule>
    <cfRule type="cellIs" priority="12" dxfId="52" operator="lessThan" stopIfTrue="1">
      <formula>0.5</formula>
    </cfRule>
  </conditionalFormatting>
  <conditionalFormatting sqref="I7:I16 C7:C16 F7:F16">
    <cfRule type="cellIs" priority="10" dxfId="51" operator="between" stopIfTrue="1">
      <formula>0</formula>
      <formula>29%</formula>
    </cfRule>
  </conditionalFormatting>
  <conditionalFormatting sqref="L7:L16">
    <cfRule type="cellIs" priority="4" dxfId="51" operator="between" stopIfTrue="1">
      <formula>0</formula>
      <formula>29%</formula>
    </cfRule>
  </conditionalFormatting>
  <printOptions/>
  <pageMargins left="0.7480314960629921" right="0.7480314960629921" top="0.5905511811023623" bottom="0.984251968503937" header="0.11811023622047245" footer="0.5118110236220472"/>
  <pageSetup horizontalDpi="600" verticalDpi="600" orientation="landscape" paperSize="9" scale="77"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dimension ref="A1:AV10"/>
  <sheetViews>
    <sheetView zoomScale="75" zoomScaleNormal="75" workbookViewId="0" topLeftCell="A1">
      <pane xSplit="21170" topLeftCell="W1" activePane="topLeft" state="split"/>
      <selection pane="topLeft" activeCell="U20" sqref="U20"/>
      <selection pane="topRight" activeCell="W1" sqref="W1"/>
    </sheetView>
  </sheetViews>
  <sheetFormatPr defaultColWidth="11.00390625" defaultRowHeight="12.75"/>
  <cols>
    <col min="1" max="1" width="5.625" style="0" customWidth="1"/>
    <col min="2" max="2" width="18.625" style="0" customWidth="1"/>
    <col min="3" max="3" width="5.75390625" style="0" customWidth="1"/>
    <col min="4" max="9" width="5.625" style="0" customWidth="1"/>
    <col min="10" max="10" width="18.625" style="0" customWidth="1"/>
    <col min="11" max="17" width="5.625" style="0" customWidth="1"/>
    <col min="18" max="18" width="18.625" style="0" customWidth="1"/>
    <col min="19" max="25" width="5.625" style="0" customWidth="1"/>
    <col min="26" max="26" width="18.625" style="0" customWidth="1"/>
    <col min="27" max="33" width="5.625" style="0" customWidth="1"/>
    <col min="34" max="34" width="15.625" style="0" customWidth="1"/>
    <col min="35" max="41" width="5.625" style="0" customWidth="1"/>
    <col min="42" max="42" width="15.625" style="0" customWidth="1"/>
    <col min="43" max="48" width="5.625" style="0" customWidth="1"/>
  </cols>
  <sheetData>
    <row r="1" spans="1:41" s="286" customFormat="1" ht="27.75" customHeight="1" thickBot="1">
      <c r="A1" s="286" t="s">
        <v>125</v>
      </c>
      <c r="I1" s="286" t="str">
        <f>'Page de garde'!$C$6</f>
        <v>CQP FORMATEUR INTERNE EN SITUATION DE TRAVAIL DANS LES ENTREPRISES DE LA VIANDE</v>
      </c>
      <c r="J1" s="287"/>
      <c r="Q1" s="286" t="s">
        <v>125</v>
      </c>
      <c r="Y1" s="286" t="str">
        <f>'Page de garde'!$C$6</f>
        <v>CQP FORMATEUR INTERNE EN SITUATION DE TRAVAIL DANS LES ENTREPRISES DE LA VIANDE</v>
      </c>
      <c r="AG1" s="286" t="s">
        <v>125</v>
      </c>
      <c r="AI1" s="287"/>
      <c r="AJ1" s="287"/>
      <c r="AK1" s="287"/>
      <c r="AL1" s="287"/>
      <c r="AO1" s="286" t="str">
        <f>'Page de garde'!$C$6</f>
        <v>CQP FORMATEUR INTERNE EN SITUATION DE TRAVAIL DANS LES ENTREPRISES DE LA VIANDE</v>
      </c>
    </row>
    <row r="2" spans="1:48" s="41" customFormat="1" ht="27.75" customHeight="1" thickBot="1">
      <c r="A2" s="368" t="s">
        <v>11</v>
      </c>
      <c r="B2" s="258"/>
      <c r="C2" s="258"/>
      <c r="D2" s="258"/>
      <c r="E2" s="258"/>
      <c r="F2" s="258"/>
      <c r="G2" s="258"/>
      <c r="H2" s="258"/>
      <c r="I2" s="258"/>
      <c r="J2" s="258"/>
      <c r="K2" s="258"/>
      <c r="L2" s="258"/>
      <c r="M2" s="258"/>
      <c r="N2" s="258"/>
      <c r="O2" s="258"/>
      <c r="P2" s="261"/>
      <c r="Q2" s="369" t="s">
        <v>11</v>
      </c>
      <c r="R2" s="258"/>
      <c r="S2" s="258"/>
      <c r="T2" s="258"/>
      <c r="U2" s="258"/>
      <c r="V2" s="258"/>
      <c r="W2" s="258"/>
      <c r="X2" s="258"/>
      <c r="Y2" s="260"/>
      <c r="Z2" s="258"/>
      <c r="AA2" s="258"/>
      <c r="AB2" s="258"/>
      <c r="AC2" s="258"/>
      <c r="AD2" s="258"/>
      <c r="AE2" s="258"/>
      <c r="AF2" s="261"/>
      <c r="AG2" s="369" t="s">
        <v>11</v>
      </c>
      <c r="AH2" s="258"/>
      <c r="AI2" s="258"/>
      <c r="AJ2" s="258"/>
      <c r="AK2" s="258"/>
      <c r="AL2" s="258"/>
      <c r="AM2" s="258"/>
      <c r="AN2" s="258"/>
      <c r="AO2" s="260"/>
      <c r="AP2" s="258"/>
      <c r="AQ2" s="258"/>
      <c r="AR2" s="258"/>
      <c r="AS2" s="258"/>
      <c r="AT2" s="258"/>
      <c r="AU2" s="258"/>
      <c r="AV2" s="261"/>
    </row>
    <row r="3" spans="1:48" ht="50.25" customHeight="1" thickBot="1">
      <c r="A3" s="250" t="s">
        <v>12</v>
      </c>
      <c r="B3" s="251"/>
      <c r="C3" s="252"/>
      <c r="D3" s="253"/>
      <c r="E3" s="253"/>
      <c r="F3" s="253"/>
      <c r="G3" s="254"/>
      <c r="H3" s="255"/>
      <c r="I3" s="256" t="s">
        <v>13</v>
      </c>
      <c r="J3" s="257"/>
      <c r="K3" s="252"/>
      <c r="L3" s="253"/>
      <c r="M3" s="253"/>
      <c r="N3" s="253"/>
      <c r="O3" s="253"/>
      <c r="P3" s="254"/>
      <c r="Q3" s="250" t="s">
        <v>14</v>
      </c>
      <c r="R3" s="258"/>
      <c r="S3" s="252"/>
      <c r="T3" s="253"/>
      <c r="U3" s="253"/>
      <c r="V3" s="253"/>
      <c r="W3" s="253"/>
      <c r="X3" s="254"/>
      <c r="Y3" s="250" t="s">
        <v>15</v>
      </c>
      <c r="Z3" s="258"/>
      <c r="AA3" s="252"/>
      <c r="AB3" s="367"/>
      <c r="AC3" s="367"/>
      <c r="AD3" s="253"/>
      <c r="AE3" s="253"/>
      <c r="AF3" s="254"/>
      <c r="AG3" s="250" t="s">
        <v>16</v>
      </c>
      <c r="AH3" s="258"/>
      <c r="AI3" s="252"/>
      <c r="AJ3" s="367"/>
      <c r="AK3" s="367"/>
      <c r="AL3" s="367"/>
      <c r="AM3" s="253"/>
      <c r="AN3" s="253"/>
      <c r="AO3" s="250" t="s">
        <v>17</v>
      </c>
      <c r="AP3" s="259"/>
      <c r="AQ3" s="252"/>
      <c r="AR3" s="253"/>
      <c r="AS3" s="253"/>
      <c r="AT3" s="253"/>
      <c r="AU3" s="254"/>
      <c r="AV3" s="370"/>
    </row>
    <row r="4" spans="1:48" ht="49.5" customHeight="1">
      <c r="A4" s="354" t="s">
        <v>27</v>
      </c>
      <c r="B4" s="355" t="s">
        <v>126</v>
      </c>
      <c r="C4" s="159" t="s">
        <v>81</v>
      </c>
      <c r="D4" s="159"/>
      <c r="E4" s="159"/>
      <c r="F4" s="159"/>
      <c r="G4" s="159"/>
      <c r="H4" s="160"/>
      <c r="I4" s="354" t="s">
        <v>9</v>
      </c>
      <c r="J4" s="355"/>
      <c r="K4" s="159"/>
      <c r="L4" s="159"/>
      <c r="M4" s="159"/>
      <c r="N4" s="159"/>
      <c r="O4" s="159"/>
      <c r="P4" s="160"/>
      <c r="Q4" s="354" t="s">
        <v>48</v>
      </c>
      <c r="R4" s="355"/>
      <c r="S4" s="159"/>
      <c r="T4" s="159"/>
      <c r="U4" s="159"/>
      <c r="V4" s="159"/>
      <c r="W4" s="159"/>
      <c r="X4" s="160"/>
      <c r="Y4" s="354" t="s">
        <v>0</v>
      </c>
      <c r="Z4" s="355"/>
      <c r="AA4" s="159"/>
      <c r="AB4" s="159"/>
      <c r="AC4" s="159"/>
      <c r="AD4" s="159"/>
      <c r="AE4" s="159"/>
      <c r="AF4" s="160"/>
      <c r="AG4" s="356" t="s">
        <v>49</v>
      </c>
      <c r="AH4" s="355"/>
      <c r="AI4" s="159"/>
      <c r="AJ4" s="159"/>
      <c r="AK4" s="159"/>
      <c r="AL4" s="159"/>
      <c r="AM4" s="159"/>
      <c r="AN4" s="160"/>
      <c r="AO4" s="356" t="s">
        <v>49</v>
      </c>
      <c r="AP4" s="366"/>
      <c r="AQ4" s="159"/>
      <c r="AR4" s="159"/>
      <c r="AS4" s="159"/>
      <c r="AT4" s="159"/>
      <c r="AU4" s="159"/>
      <c r="AV4" s="160"/>
    </row>
    <row r="5" spans="1:48" ht="49.5" customHeight="1">
      <c r="A5" s="26" t="s">
        <v>28</v>
      </c>
      <c r="B5" s="15"/>
      <c r="C5" s="81"/>
      <c r="D5" s="81"/>
      <c r="E5" s="81"/>
      <c r="F5" s="81"/>
      <c r="G5" s="81"/>
      <c r="H5" s="82"/>
      <c r="I5" s="26" t="s">
        <v>44</v>
      </c>
      <c r="J5" s="357"/>
      <c r="K5" s="81"/>
      <c r="L5" s="81"/>
      <c r="M5" s="81"/>
      <c r="N5" s="81"/>
      <c r="O5" s="81"/>
      <c r="P5" s="82"/>
      <c r="Q5" s="26" t="s">
        <v>26</v>
      </c>
      <c r="R5" s="357"/>
      <c r="S5" s="81"/>
      <c r="T5" s="81"/>
      <c r="U5" s="81"/>
      <c r="V5" s="81"/>
      <c r="W5" s="81"/>
      <c r="X5" s="82"/>
      <c r="Y5" s="26" t="s">
        <v>25</v>
      </c>
      <c r="Z5" s="357"/>
      <c r="AA5" s="81"/>
      <c r="AB5" s="81"/>
      <c r="AC5" s="81"/>
      <c r="AD5" s="81"/>
      <c r="AE5" s="81"/>
      <c r="AF5" s="82"/>
      <c r="AG5" s="32" t="s">
        <v>50</v>
      </c>
      <c r="AH5" s="15"/>
      <c r="AI5" s="81"/>
      <c r="AJ5" s="81"/>
      <c r="AK5" s="81"/>
      <c r="AL5" s="81"/>
      <c r="AM5" s="81"/>
      <c r="AN5" s="82"/>
      <c r="AO5" s="32" t="s">
        <v>50</v>
      </c>
      <c r="AP5" s="358"/>
      <c r="AQ5" s="81"/>
      <c r="AR5" s="81"/>
      <c r="AS5" s="81"/>
      <c r="AT5" s="81"/>
      <c r="AU5" s="81"/>
      <c r="AV5" s="82"/>
    </row>
    <row r="6" spans="1:48" ht="49.5" customHeight="1">
      <c r="A6" s="26" t="s">
        <v>29</v>
      </c>
      <c r="B6" s="15"/>
      <c r="C6" s="81"/>
      <c r="D6" s="81"/>
      <c r="E6" s="81"/>
      <c r="F6" s="81"/>
      <c r="G6" s="81"/>
      <c r="H6" s="82"/>
      <c r="I6" s="26" t="s">
        <v>45</v>
      </c>
      <c r="J6" s="15"/>
      <c r="K6" s="81"/>
      <c r="L6" s="81"/>
      <c r="M6" s="81"/>
      <c r="N6" s="81"/>
      <c r="O6" s="81"/>
      <c r="P6" s="82"/>
      <c r="Q6" s="26" t="s">
        <v>1</v>
      </c>
      <c r="R6" s="15"/>
      <c r="S6" s="81"/>
      <c r="T6" s="81"/>
      <c r="U6" s="81"/>
      <c r="V6" s="81"/>
      <c r="W6" s="81"/>
      <c r="X6" s="82"/>
      <c r="Y6" s="26" t="s">
        <v>74</v>
      </c>
      <c r="Z6" s="15"/>
      <c r="AA6" s="81"/>
      <c r="AB6" s="81"/>
      <c r="AC6" s="81"/>
      <c r="AD6" s="81"/>
      <c r="AE6" s="81"/>
      <c r="AF6" s="82"/>
      <c r="AG6" s="32" t="s">
        <v>51</v>
      </c>
      <c r="AH6" s="15"/>
      <c r="AI6" s="81"/>
      <c r="AJ6" s="81"/>
      <c r="AK6" s="81"/>
      <c r="AL6" s="81"/>
      <c r="AM6" s="81"/>
      <c r="AN6" s="82"/>
      <c r="AO6" s="32" t="s">
        <v>51</v>
      </c>
      <c r="AP6" s="358"/>
      <c r="AQ6" s="81"/>
      <c r="AR6" s="81"/>
      <c r="AS6" s="81"/>
      <c r="AT6" s="81"/>
      <c r="AU6" s="81"/>
      <c r="AV6" s="82"/>
    </row>
    <row r="7" spans="1:48" ht="49.5" customHeight="1">
      <c r="A7" s="26" t="s">
        <v>30</v>
      </c>
      <c r="B7" s="15"/>
      <c r="C7" s="81"/>
      <c r="D7" s="81"/>
      <c r="E7" s="81"/>
      <c r="F7" s="81"/>
      <c r="G7" s="81"/>
      <c r="H7" s="82"/>
      <c r="I7" s="26" t="s">
        <v>46</v>
      </c>
      <c r="J7" s="15"/>
      <c r="K7" s="81"/>
      <c r="L7" s="81"/>
      <c r="M7" s="81"/>
      <c r="N7" s="81"/>
      <c r="O7" s="81"/>
      <c r="P7" s="82"/>
      <c r="Q7" s="26" t="s">
        <v>2</v>
      </c>
      <c r="R7" s="15"/>
      <c r="S7" s="81"/>
      <c r="T7" s="81"/>
      <c r="U7" s="81"/>
      <c r="V7" s="81"/>
      <c r="W7" s="81"/>
      <c r="X7" s="82"/>
      <c r="Y7" s="26" t="s">
        <v>75</v>
      </c>
      <c r="Z7" s="15"/>
      <c r="AA7" s="81"/>
      <c r="AB7" s="81"/>
      <c r="AC7" s="81"/>
      <c r="AD7" s="81"/>
      <c r="AE7" s="81"/>
      <c r="AF7" s="82"/>
      <c r="AG7" s="32" t="s">
        <v>52</v>
      </c>
      <c r="AH7" s="15"/>
      <c r="AI7" s="81"/>
      <c r="AJ7" s="81"/>
      <c r="AK7" s="81"/>
      <c r="AL7" s="81"/>
      <c r="AM7" s="81"/>
      <c r="AN7" s="82"/>
      <c r="AO7" s="32" t="s">
        <v>52</v>
      </c>
      <c r="AP7" s="358"/>
      <c r="AQ7" s="81"/>
      <c r="AR7" s="81"/>
      <c r="AS7" s="81"/>
      <c r="AT7" s="81"/>
      <c r="AU7" s="81"/>
      <c r="AV7" s="82"/>
    </row>
    <row r="8" spans="1:48" ht="49.5" customHeight="1">
      <c r="A8" s="26" t="s">
        <v>31</v>
      </c>
      <c r="B8" s="15"/>
      <c r="C8" s="81"/>
      <c r="D8" s="81"/>
      <c r="E8" s="81"/>
      <c r="F8" s="81"/>
      <c r="G8" s="81"/>
      <c r="H8" s="82"/>
      <c r="I8" s="26" t="s">
        <v>47</v>
      </c>
      <c r="J8" s="15"/>
      <c r="K8" s="81"/>
      <c r="L8" s="81"/>
      <c r="M8" s="81"/>
      <c r="N8" s="81"/>
      <c r="O8" s="81"/>
      <c r="P8" s="82"/>
      <c r="Q8" s="26" t="s">
        <v>72</v>
      </c>
      <c r="R8" s="15"/>
      <c r="S8" s="81"/>
      <c r="T8" s="81"/>
      <c r="U8" s="81"/>
      <c r="V8" s="81"/>
      <c r="W8" s="81"/>
      <c r="X8" s="82"/>
      <c r="Y8" s="26" t="s">
        <v>123</v>
      </c>
      <c r="Z8" s="15"/>
      <c r="AA8" s="81"/>
      <c r="AB8" s="81"/>
      <c r="AC8" s="81"/>
      <c r="AD8" s="81"/>
      <c r="AE8" s="81"/>
      <c r="AF8" s="82"/>
      <c r="AG8" s="32" t="s">
        <v>53</v>
      </c>
      <c r="AH8" s="16"/>
      <c r="AI8" s="81"/>
      <c r="AJ8" s="81"/>
      <c r="AK8" s="81"/>
      <c r="AL8" s="81"/>
      <c r="AM8" s="81"/>
      <c r="AN8" s="82"/>
      <c r="AO8" s="32" t="s">
        <v>53</v>
      </c>
      <c r="AP8" s="358"/>
      <c r="AQ8" s="81"/>
      <c r="AR8" s="81"/>
      <c r="AS8" s="81"/>
      <c r="AT8" s="81"/>
      <c r="AU8" s="81"/>
      <c r="AV8" s="82"/>
    </row>
    <row r="9" spans="1:48" ht="49.5" customHeight="1">
      <c r="A9" s="26" t="s">
        <v>32</v>
      </c>
      <c r="B9" s="15"/>
      <c r="C9" s="81"/>
      <c r="D9" s="81"/>
      <c r="E9" s="81"/>
      <c r="F9" s="81"/>
      <c r="G9" s="81"/>
      <c r="H9" s="82"/>
      <c r="I9" s="26" t="s">
        <v>3</v>
      </c>
      <c r="J9" s="15"/>
      <c r="K9" s="81"/>
      <c r="L9" s="81"/>
      <c r="M9" s="81"/>
      <c r="N9" s="81"/>
      <c r="O9" s="81"/>
      <c r="P9" s="82"/>
      <c r="Q9" s="26" t="s">
        <v>73</v>
      </c>
      <c r="R9" s="15"/>
      <c r="S9" s="81"/>
      <c r="T9" s="81"/>
      <c r="U9" s="81"/>
      <c r="V9" s="81"/>
      <c r="W9" s="81"/>
      <c r="X9" s="82"/>
      <c r="Y9" s="26" t="s">
        <v>124</v>
      </c>
      <c r="Z9" s="15"/>
      <c r="AA9" s="81"/>
      <c r="AB9" s="81"/>
      <c r="AC9" s="81"/>
      <c r="AD9" s="81"/>
      <c r="AE9" s="81"/>
      <c r="AF9" s="82"/>
      <c r="AG9" s="32" t="s">
        <v>54</v>
      </c>
      <c r="AH9" s="16"/>
      <c r="AI9" s="81"/>
      <c r="AJ9" s="81"/>
      <c r="AK9" s="81"/>
      <c r="AL9" s="81"/>
      <c r="AM9" s="81"/>
      <c r="AN9" s="82"/>
      <c r="AO9" s="32" t="s">
        <v>54</v>
      </c>
      <c r="AP9" s="358"/>
      <c r="AQ9" s="81"/>
      <c r="AR9" s="81"/>
      <c r="AS9" s="81"/>
      <c r="AT9" s="81"/>
      <c r="AU9" s="81"/>
      <c r="AV9" s="82"/>
    </row>
    <row r="10" spans="1:48" ht="49.5" customHeight="1" thickBot="1">
      <c r="A10" s="359" t="s">
        <v>33</v>
      </c>
      <c r="B10" s="360"/>
      <c r="C10" s="161"/>
      <c r="D10" s="161"/>
      <c r="E10" s="161"/>
      <c r="F10" s="161"/>
      <c r="G10" s="161"/>
      <c r="H10" s="161"/>
      <c r="I10" s="359" t="s">
        <v>71</v>
      </c>
      <c r="J10" s="360"/>
      <c r="K10" s="161"/>
      <c r="L10" s="161"/>
      <c r="M10" s="161"/>
      <c r="N10" s="161"/>
      <c r="O10" s="161"/>
      <c r="P10" s="162"/>
      <c r="Q10" s="365"/>
      <c r="R10" s="364"/>
      <c r="S10" s="161"/>
      <c r="T10" s="161"/>
      <c r="U10" s="161"/>
      <c r="V10" s="161"/>
      <c r="W10" s="161"/>
      <c r="X10" s="162"/>
      <c r="Y10" s="362" t="s">
        <v>74</v>
      </c>
      <c r="Z10" s="360"/>
      <c r="AA10" s="161"/>
      <c r="AB10" s="161"/>
      <c r="AC10" s="161"/>
      <c r="AD10" s="161"/>
      <c r="AE10" s="161"/>
      <c r="AF10" s="162"/>
      <c r="AG10" s="363" t="s">
        <v>55</v>
      </c>
      <c r="AH10" s="364"/>
      <c r="AI10" s="161"/>
      <c r="AJ10" s="161"/>
      <c r="AK10" s="161"/>
      <c r="AL10" s="161"/>
      <c r="AM10" s="161"/>
      <c r="AN10" s="162"/>
      <c r="AO10" s="363" t="s">
        <v>55</v>
      </c>
      <c r="AP10" s="361"/>
      <c r="AQ10" s="161"/>
      <c r="AR10" s="161"/>
      <c r="AS10" s="161"/>
      <c r="AT10" s="161"/>
      <c r="AU10" s="161"/>
      <c r="AV10" s="162"/>
    </row>
  </sheetData>
  <sheetProtection sheet="1" objects="1" scenarios="1"/>
  <printOptions/>
  <pageMargins left="0.5511811023622047" right="0.5511811023622047" top="0.5905511811023623" bottom="0.984251968503937" header="0.5118110236220472" footer="0.5118110236220472"/>
  <pageSetup orientation="landscape" paperSize="9"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dimension ref="A1:I32"/>
  <sheetViews>
    <sheetView view="pageBreakPreview" zoomScale="60" workbookViewId="0" topLeftCell="A1">
      <selection activeCell="P24" sqref="P24"/>
    </sheetView>
  </sheetViews>
  <sheetFormatPr defaultColWidth="10.75390625" defaultRowHeight="12.75"/>
  <cols>
    <col min="1" max="9" width="13.125" style="45" customWidth="1"/>
    <col min="10" max="16384" width="10.75390625" style="45" customWidth="1"/>
  </cols>
  <sheetData>
    <row r="1" spans="1:9" s="322" customFormat="1" ht="25.5" customHeight="1">
      <c r="A1" s="315" t="s">
        <v>102</v>
      </c>
      <c r="B1" s="316"/>
      <c r="C1" s="317"/>
      <c r="D1" s="315" t="s">
        <v>103</v>
      </c>
      <c r="E1" s="318"/>
      <c r="F1" s="315" t="s">
        <v>104</v>
      </c>
      <c r="G1" s="319"/>
      <c r="H1" s="320"/>
      <c r="I1" s="321"/>
    </row>
    <row r="2" spans="1:9" s="322" customFormat="1" ht="6" customHeight="1">
      <c r="A2" s="315"/>
      <c r="B2" s="323"/>
      <c r="C2" s="323"/>
      <c r="D2" s="315"/>
      <c r="E2" s="324"/>
      <c r="F2" s="323"/>
      <c r="G2" s="325"/>
      <c r="H2" s="325"/>
      <c r="I2" s="326"/>
    </row>
    <row r="3" spans="1:9" s="322" customFormat="1" ht="25.5" customHeight="1">
      <c r="A3" s="315" t="s">
        <v>105</v>
      </c>
      <c r="B3" s="327"/>
      <c r="C3" s="328"/>
      <c r="D3" s="315" t="s">
        <v>106</v>
      </c>
      <c r="E3" s="318"/>
      <c r="G3" s="329" t="s">
        <v>122</v>
      </c>
      <c r="H3" s="330"/>
      <c r="I3" s="331"/>
    </row>
    <row r="4" spans="1:9" ht="35.25" customHeight="1">
      <c r="A4" s="332"/>
      <c r="B4" s="333" t="s">
        <v>107</v>
      </c>
      <c r="C4" s="334"/>
      <c r="D4" s="334"/>
      <c r="E4" s="334"/>
      <c r="F4" s="334"/>
      <c r="G4" s="334"/>
      <c r="H4" s="334"/>
      <c r="I4" s="335"/>
    </row>
    <row r="5" spans="2:9" s="46" customFormat="1" ht="39.75" customHeight="1">
      <c r="B5" s="139" t="s">
        <v>83</v>
      </c>
      <c r="C5" s="139" t="s">
        <v>225</v>
      </c>
      <c r="D5" s="139" t="s">
        <v>226</v>
      </c>
      <c r="E5" s="139" t="s">
        <v>227</v>
      </c>
      <c r="F5" s="139" t="s">
        <v>228</v>
      </c>
      <c r="G5" s="440"/>
      <c r="H5" s="440"/>
      <c r="I5" s="440"/>
    </row>
    <row r="6" spans="2:9" s="46" customFormat="1" ht="28.5" customHeight="1">
      <c r="B6" s="139" t="s">
        <v>108</v>
      </c>
      <c r="C6" s="140">
        <f>'Grille synthèse tuteur 3ème éva'!C17</f>
        <v>0</v>
      </c>
      <c r="D6" s="140">
        <f>'Grille synthèse tuteur 3ème éva'!F17</f>
        <v>0</v>
      </c>
      <c r="E6" s="140">
        <f>'Grille synthèse tuteur 3ème éva'!I17</f>
        <v>0</v>
      </c>
      <c r="F6" s="140">
        <f>'Grille synthèse tuteur 3ème éva'!L17</f>
        <v>0</v>
      </c>
      <c r="G6" s="440"/>
      <c r="H6" s="440"/>
      <c r="I6" s="440"/>
    </row>
    <row r="7" spans="2:9" s="46" customFormat="1" ht="28.5" customHeight="1">
      <c r="B7" s="139" t="s">
        <v>59</v>
      </c>
      <c r="C7" s="56"/>
      <c r="D7" s="56"/>
      <c r="E7" s="56"/>
      <c r="F7" s="56"/>
      <c r="G7" s="440"/>
      <c r="H7" s="440"/>
      <c r="I7" s="440"/>
    </row>
    <row r="8" spans="2:9" s="46" customFormat="1" ht="28.5" customHeight="1" thickBot="1">
      <c r="B8" s="141" t="s">
        <v>109</v>
      </c>
      <c r="C8" s="57"/>
      <c r="D8" s="57"/>
      <c r="E8" s="57"/>
      <c r="F8" s="57"/>
      <c r="G8" s="440"/>
      <c r="H8" s="440"/>
      <c r="I8" s="440"/>
    </row>
    <row r="9" spans="2:9" s="46" customFormat="1" ht="19.5" customHeight="1">
      <c r="B9" s="445" t="s">
        <v>4</v>
      </c>
      <c r="C9" s="446">
        <f>IF(OR(ISBLANK(C6),ISBLANK(C7),ISBLANK(C8)),"",AVERAGE(C6:C8))</f>
      </c>
      <c r="D9" s="446">
        <f>IF(OR(ISBLANK(D6),ISBLANK(D7),ISBLANK(D8)),"",AVERAGE(D6:D8))</f>
      </c>
      <c r="E9" s="446">
        <f>IF(OR(ISBLANK(E6),ISBLANK(E7),ISBLANK(E8)),"",AVERAGE(E6:E8))</f>
      </c>
      <c r="F9" s="446">
        <f>IF(OR(ISBLANK(F6),ISBLANK(F7),ISBLANK(F8)),"",AVERAGE(F6:F8))</f>
      </c>
      <c r="H9" s="440"/>
      <c r="I9" s="440"/>
    </row>
    <row r="10" spans="2:9" s="46" customFormat="1" ht="6" customHeight="1" thickBot="1">
      <c r="B10" s="137"/>
      <c r="C10" s="142"/>
      <c r="D10" s="142"/>
      <c r="E10" s="138"/>
      <c r="F10" s="138"/>
      <c r="G10" s="441"/>
      <c r="H10" s="441"/>
      <c r="I10" s="441"/>
    </row>
    <row r="11" spans="2:9" s="46" customFormat="1" ht="28.5" customHeight="1" thickBot="1">
      <c r="B11" s="143" t="s">
        <v>110</v>
      </c>
      <c r="C11" s="144">
        <f>IF(C9="","",IF(AND(C6&gt;=50%,C7&gt;=50%,C8&gt;=50%,C9&gt;=70%),"Validé","Echec"))</f>
      </c>
      <c r="D11" s="144">
        <f>IF(D9="","",IF(AND(D6&gt;=50%,D7&gt;=50%,D8&gt;=50%,D9&gt;=70%),"Validé","Echec"))</f>
      </c>
      <c r="E11" s="144">
        <f>IF(E9="","",IF(AND(E6&gt;=50%,E7&gt;=50%,E8&gt;=50%,E9&gt;=70%),"Validé","Echec"))</f>
      </c>
      <c r="F11" s="144">
        <f>IF(F9="","",IF(AND(F6&gt;=50%,F7&gt;=50%,F8&gt;=50%,F9&gt;=70%),"Validé","Echec"))</f>
      </c>
      <c r="G11" s="442"/>
      <c r="H11" s="442"/>
      <c r="I11" s="442"/>
    </row>
    <row r="12" spans="2:9" s="46" customFormat="1" ht="6" customHeight="1" thickBot="1">
      <c r="B12" s="137"/>
      <c r="C12" s="142"/>
      <c r="D12" s="142"/>
      <c r="E12" s="138"/>
      <c r="F12" s="138"/>
      <c r="G12" s="441"/>
      <c r="H12" s="441"/>
      <c r="I12" s="443"/>
    </row>
    <row r="13" spans="2:9" s="46" customFormat="1" ht="28.5" customHeight="1" thickBot="1">
      <c r="B13" s="145" t="s">
        <v>111</v>
      </c>
      <c r="C13" s="336">
        <f>IF(OR(C11="",D11="",E11="",F11="",G11="",H11="",I11=""),"",IF(AND(C11="Validé",D11="Validé",E11="Validé",F11="Validé",G11="Validé",H11="Validé",I11="Validé"),"Attribution","Echec"))</f>
      </c>
      <c r="D13" s="337"/>
      <c r="E13" s="337"/>
      <c r="F13" s="447"/>
      <c r="G13" s="444"/>
      <c r="H13" s="444"/>
      <c r="I13" s="443"/>
    </row>
    <row r="14" ht="12">
      <c r="B14" s="338" t="s">
        <v>112</v>
      </c>
    </row>
    <row r="15" ht="11.25">
      <c r="B15" s="313"/>
    </row>
    <row r="17" spans="1:5" ht="12">
      <c r="A17" s="339" t="s">
        <v>113</v>
      </c>
      <c r="B17" s="340"/>
      <c r="C17" s="339" t="s">
        <v>229</v>
      </c>
      <c r="E17" s="339" t="s">
        <v>114</v>
      </c>
    </row>
    <row r="18" spans="1:5" ht="12">
      <c r="A18" s="341" t="s">
        <v>115</v>
      </c>
      <c r="B18" s="340"/>
      <c r="C18" s="341" t="s">
        <v>115</v>
      </c>
      <c r="E18" s="341" t="s">
        <v>115</v>
      </c>
    </row>
    <row r="19" spans="1:5" ht="12">
      <c r="A19" s="341" t="s">
        <v>105</v>
      </c>
      <c r="B19" s="340"/>
      <c r="C19" s="341" t="s">
        <v>105</v>
      </c>
      <c r="E19" s="341"/>
    </row>
    <row r="20" spans="1:5" ht="12">
      <c r="A20" s="341" t="s">
        <v>116</v>
      </c>
      <c r="B20" s="340"/>
      <c r="C20" s="341" t="s">
        <v>116</v>
      </c>
      <c r="E20" s="341" t="s">
        <v>117</v>
      </c>
    </row>
    <row r="21" spans="1:5" ht="12.75" thickBot="1">
      <c r="A21" s="341" t="s">
        <v>118</v>
      </c>
      <c r="B21" s="340"/>
      <c r="C21" s="341" t="s">
        <v>118</v>
      </c>
      <c r="E21" s="341" t="s">
        <v>118</v>
      </c>
    </row>
    <row r="22" spans="1:9" ht="12.75" thickBot="1">
      <c r="A22" s="340"/>
      <c r="B22" s="340"/>
      <c r="C22" s="340"/>
      <c r="G22" s="342" t="s">
        <v>119</v>
      </c>
      <c r="H22" s="343"/>
      <c r="I22" s="344" t="s">
        <v>82</v>
      </c>
    </row>
    <row r="23" spans="1:9" ht="12">
      <c r="A23" s="339" t="s">
        <v>120</v>
      </c>
      <c r="B23" s="340"/>
      <c r="C23" s="339" t="s">
        <v>121</v>
      </c>
      <c r="G23" s="345"/>
      <c r="H23" s="346"/>
      <c r="I23" s="347"/>
    </row>
    <row r="24" spans="1:9" ht="12">
      <c r="A24" s="341" t="s">
        <v>115</v>
      </c>
      <c r="B24" s="340"/>
      <c r="C24" s="341" t="s">
        <v>115</v>
      </c>
      <c r="G24" s="348"/>
      <c r="H24" s="349"/>
      <c r="I24" s="350"/>
    </row>
    <row r="25" spans="1:9" ht="12">
      <c r="A25" s="341"/>
      <c r="B25" s="340"/>
      <c r="C25" s="341" t="s">
        <v>105</v>
      </c>
      <c r="G25" s="348"/>
      <c r="H25" s="349"/>
      <c r="I25" s="350"/>
    </row>
    <row r="26" spans="1:9" ht="12">
      <c r="A26" s="341" t="s">
        <v>116</v>
      </c>
      <c r="B26" s="340"/>
      <c r="C26" s="341" t="s">
        <v>116</v>
      </c>
      <c r="G26" s="348"/>
      <c r="H26" s="349"/>
      <c r="I26" s="350"/>
    </row>
    <row r="27" spans="1:9" ht="12.75" thickBot="1">
      <c r="A27" s="341" t="s">
        <v>118</v>
      </c>
      <c r="B27" s="340"/>
      <c r="C27" s="341" t="s">
        <v>118</v>
      </c>
      <c r="G27" s="351"/>
      <c r="H27" s="352"/>
      <c r="I27" s="353"/>
    </row>
    <row r="28" spans="1:3" ht="12">
      <c r="A28" s="339"/>
      <c r="B28" s="340"/>
      <c r="C28" s="340"/>
    </row>
    <row r="29" spans="2:3" ht="12">
      <c r="B29" s="340"/>
      <c r="C29" s="340"/>
    </row>
    <row r="30" spans="2:3" ht="12">
      <c r="B30" s="340"/>
      <c r="C30" s="340"/>
    </row>
    <row r="31" spans="2:3" ht="12">
      <c r="B31" s="340"/>
      <c r="C31" s="340"/>
    </row>
    <row r="32" spans="2:3" ht="12">
      <c r="B32" s="340"/>
      <c r="C32" s="340"/>
    </row>
  </sheetData>
  <sheetProtection/>
  <conditionalFormatting sqref="B11">
    <cfRule type="cellIs" priority="9" dxfId="52" operator="equal" stopIfTrue="1">
      <formula>Echec</formula>
    </cfRule>
    <cfRule type="cellIs" priority="10" dxfId="48" operator="equal" stopIfTrue="1">
      <formula>Validé</formula>
    </cfRule>
  </conditionalFormatting>
  <conditionalFormatting sqref="C11:I11">
    <cfRule type="cellIs" priority="7" dxfId="52" operator="equal" stopIfTrue="1">
      <formula>"Echec"</formula>
    </cfRule>
    <cfRule type="cellIs" priority="8" dxfId="48" operator="equal" stopIfTrue="1">
      <formula>"Validé"</formula>
    </cfRule>
  </conditionalFormatting>
  <conditionalFormatting sqref="C6:F8">
    <cfRule type="cellIs" priority="5" dxfId="53" operator="lessThan" stopIfTrue="1">
      <formula>0.5</formula>
    </cfRule>
    <cfRule type="cellIs" priority="6" dxfId="54" operator="greaterThanOrEqual" stopIfTrue="1">
      <formula>0.5</formula>
    </cfRule>
  </conditionalFormatting>
  <conditionalFormatting sqref="C9:F9">
    <cfRule type="cellIs" priority="3" dxfId="53" operator="lessThan" stopIfTrue="1">
      <formula>0.7</formula>
    </cfRule>
    <cfRule type="cellIs" priority="4" dxfId="54" operator="greaterThanOrEqual" stopIfTrue="1">
      <formula>0.7</formula>
    </cfRule>
  </conditionalFormatting>
  <conditionalFormatting sqref="C13 C11">
    <cfRule type="cellIs" priority="1" dxfId="52" operator="equal" stopIfTrue="1">
      <formula>"Echec"</formula>
    </cfRule>
    <cfRule type="cellIs" priority="2" dxfId="48" operator="equal" stopIfTrue="1">
      <formula>"Attribution"</formula>
    </cfRule>
  </conditionalFormatting>
  <printOptions/>
  <pageMargins left="0.5905511811023623" right="0.5905511811023623" top="0.5905511811023623" bottom="0.5905511811023623" header="0.11811023622047245" footer="0.511811023622047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N43"/>
  <sheetViews>
    <sheetView zoomScale="125" zoomScaleNormal="125" workbookViewId="0" topLeftCell="A1">
      <selection activeCell="I8" sqref="I8:M13"/>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625" style="3" customWidth="1"/>
    <col min="11" max="13" width="4.875" style="3" customWidth="1"/>
    <col min="14" max="16384" width="10.75390625" style="1" customWidth="1"/>
  </cols>
  <sheetData>
    <row r="1" spans="1:14" s="152" customFormat="1" ht="12" thickBot="1">
      <c r="A1" s="153" t="s">
        <v>56</v>
      </c>
      <c r="B1" s="152">
        <f>IF(ISBLANK('Page de garde'!$C$8),"",'Page de garde'!$C$8)</f>
      </c>
      <c r="C1" s="152">
        <f>'Page de garde'!A1</f>
        <v>0</v>
      </c>
      <c r="I1" s="152" t="s">
        <v>76</v>
      </c>
      <c r="N1" s="189"/>
    </row>
    <row r="2" spans="1:14" ht="13.5">
      <c r="A2" s="121" t="s">
        <v>18</v>
      </c>
      <c r="B2" s="122"/>
      <c r="C2" s="122"/>
      <c r="D2" s="121" t="s">
        <v>19</v>
      </c>
      <c r="E2" s="148"/>
      <c r="F2" s="235"/>
      <c r="G2" s="121" t="s">
        <v>20</v>
      </c>
      <c r="H2" s="151"/>
      <c r="I2" s="149" t="s">
        <v>24</v>
      </c>
      <c r="J2" s="122"/>
      <c r="K2" s="122"/>
      <c r="L2" s="122"/>
      <c r="M2" s="151"/>
      <c r="N2" s="190"/>
    </row>
    <row r="3" spans="1:14" ht="13.5" customHeight="1">
      <c r="A3" s="509" t="s">
        <v>6</v>
      </c>
      <c r="B3" s="506" t="s">
        <v>21</v>
      </c>
      <c r="C3" s="506" t="s">
        <v>22</v>
      </c>
      <c r="D3" s="123" t="s">
        <v>60</v>
      </c>
      <c r="E3" s="124"/>
      <c r="F3" s="233"/>
      <c r="G3" s="506" t="s">
        <v>85</v>
      </c>
      <c r="H3" s="506" t="s">
        <v>62</v>
      </c>
      <c r="I3" s="171"/>
      <c r="J3" s="170"/>
      <c r="K3" s="154"/>
      <c r="L3" s="154"/>
      <c r="M3" s="155"/>
      <c r="N3" s="190"/>
    </row>
    <row r="4" spans="1:14" ht="13.5" customHeight="1">
      <c r="A4" s="510"/>
      <c r="B4" s="507"/>
      <c r="C4" s="507"/>
      <c r="D4" s="127" t="s">
        <v>61</v>
      </c>
      <c r="E4" s="124"/>
      <c r="F4" s="131"/>
      <c r="G4" s="507"/>
      <c r="H4" s="507"/>
      <c r="I4" s="156"/>
      <c r="J4" s="157"/>
      <c r="K4" s="157"/>
      <c r="L4" s="157"/>
      <c r="M4" s="158"/>
      <c r="N4" s="190"/>
    </row>
    <row r="5" spans="1:14" ht="23.25">
      <c r="A5" s="125" t="s">
        <v>7</v>
      </c>
      <c r="B5" s="126"/>
      <c r="C5" s="126"/>
      <c r="D5" s="127" t="s">
        <v>23</v>
      </c>
      <c r="E5" s="124"/>
      <c r="F5" s="131"/>
      <c r="G5" s="507"/>
      <c r="H5" s="507"/>
      <c r="I5" s="128"/>
      <c r="J5" s="129"/>
      <c r="K5" s="130" t="s">
        <v>23</v>
      </c>
      <c r="L5" s="130"/>
      <c r="M5" s="131"/>
      <c r="N5" s="190"/>
    </row>
    <row r="6" spans="1:14" s="17" customFormat="1" ht="13.5" customHeight="1" thickBot="1">
      <c r="A6" s="132" t="s">
        <v>8</v>
      </c>
      <c r="B6" s="133"/>
      <c r="C6" s="133"/>
      <c r="D6" s="66"/>
      <c r="E6" s="66"/>
      <c r="F6" s="234"/>
      <c r="G6" s="508"/>
      <c r="H6" s="508"/>
      <c r="I6" s="134"/>
      <c r="J6" s="135"/>
      <c r="K6" s="136">
        <f>IF(D6="","",D6)</f>
      </c>
      <c r="L6" s="136">
        <f>IF(E6="","",E6)</f>
      </c>
      <c r="M6" s="192">
        <f>IF(F6="","",F6)</f>
      </c>
      <c r="N6" s="191"/>
    </row>
    <row r="7" spans="1:13" s="17" customFormat="1" ht="13.5" thickBot="1">
      <c r="A7" s="103" t="s">
        <v>58</v>
      </c>
      <c r="B7" s="104"/>
      <c r="C7" s="104"/>
      <c r="D7" s="60"/>
      <c r="E7" s="60"/>
      <c r="F7" s="60"/>
      <c r="G7" s="118"/>
      <c r="H7" s="61"/>
      <c r="I7" s="301"/>
      <c r="J7" s="302"/>
      <c r="K7" s="73"/>
      <c r="L7" s="73"/>
      <c r="M7" s="73"/>
    </row>
    <row r="8" spans="1:13" ht="13.5">
      <c r="A8" s="105" t="s">
        <v>35</v>
      </c>
      <c r="B8" s="106"/>
      <c r="C8" s="107" t="s">
        <v>38</v>
      </c>
      <c r="D8" s="67"/>
      <c r="E8" s="67"/>
      <c r="F8" s="67"/>
      <c r="G8" s="99"/>
      <c r="H8" s="2"/>
      <c r="I8" s="303" t="s">
        <v>37</v>
      </c>
      <c r="J8" s="304"/>
      <c r="K8" s="74">
        <f>IF(ISBLANK(D8),"",D8)</f>
      </c>
      <c r="L8" s="74">
        <f>IF(ISBLANK(E8),"",E8)</f>
      </c>
      <c r="M8" s="74">
        <f>IF(ISBLANK(F8),"",F8)</f>
      </c>
    </row>
    <row r="9" spans="1:13" ht="13.5">
      <c r="A9" s="262" t="s">
        <v>5</v>
      </c>
      <c r="B9" s="102"/>
      <c r="C9" s="102"/>
      <c r="D9" s="69"/>
      <c r="E9" s="69"/>
      <c r="F9" s="69"/>
      <c r="G9" s="99"/>
      <c r="H9" s="2"/>
      <c r="I9" s="305" t="s">
        <v>37</v>
      </c>
      <c r="J9" s="306"/>
      <c r="K9" s="75">
        <f>IF(ISBLANK(D8),"",D8)</f>
      </c>
      <c r="L9" s="75">
        <f>IF(ISBLANK(E8),"",E8)</f>
      </c>
      <c r="M9" s="75">
        <f>IF(ISBLANK(F8),"",F8)</f>
      </c>
    </row>
    <row r="10" spans="1:13" ht="12.75" customHeight="1">
      <c r="A10" s="262"/>
      <c r="B10" s="108"/>
      <c r="C10" s="102"/>
      <c r="D10" s="69"/>
      <c r="E10" s="69"/>
      <c r="F10" s="69"/>
      <c r="G10" s="99"/>
      <c r="H10" s="2"/>
      <c r="I10" s="305" t="s">
        <v>37</v>
      </c>
      <c r="J10" s="307"/>
      <c r="K10" s="75">
        <f>IF(ISBLANK(D8),"",D8)</f>
      </c>
      <c r="L10" s="75">
        <f>IF(ISBLANK(E8),"",E8)</f>
      </c>
      <c r="M10" s="75">
        <f>IF(ISBLANK(F8),"",F8)</f>
      </c>
    </row>
    <row r="11" spans="1:13" ht="13.5">
      <c r="A11" s="262"/>
      <c r="B11" s="108"/>
      <c r="C11" s="102"/>
      <c r="D11" s="69"/>
      <c r="E11" s="69"/>
      <c r="F11" s="69"/>
      <c r="G11" s="99"/>
      <c r="H11" s="2"/>
      <c r="I11" s="305" t="s">
        <v>37</v>
      </c>
      <c r="J11" s="308"/>
      <c r="K11" s="75">
        <f>IF(ISBLANK(D8),"",D8)</f>
      </c>
      <c r="L11" s="75">
        <f>IF(ISBLANK(E8),"",E8)</f>
      </c>
      <c r="M11" s="75">
        <f>IF(ISBLANK(F8),"",F8)</f>
      </c>
    </row>
    <row r="12" spans="1:13" ht="13.5">
      <c r="A12" s="262"/>
      <c r="B12" s="108"/>
      <c r="C12" s="102"/>
      <c r="D12" s="69"/>
      <c r="E12" s="69"/>
      <c r="F12" s="69"/>
      <c r="G12" s="99"/>
      <c r="H12" s="2"/>
      <c r="I12" s="305" t="s">
        <v>37</v>
      </c>
      <c r="J12" s="308"/>
      <c r="K12" s="75">
        <f>IF(ISBLANK(D8),"",D8)</f>
      </c>
      <c r="L12" s="75">
        <f>IF(ISBLANK(E8),"",E8)</f>
      </c>
      <c r="M12" s="75">
        <f>IF(ISBLANK(F8),"",F8)</f>
      </c>
    </row>
    <row r="13" spans="1:13" ht="13.5">
      <c r="A13" s="100" t="s">
        <v>43</v>
      </c>
      <c r="B13" s="108"/>
      <c r="C13" s="102"/>
      <c r="D13" s="69"/>
      <c r="E13" s="69"/>
      <c r="F13" s="69"/>
      <c r="G13" s="99"/>
      <c r="H13" s="2"/>
      <c r="I13" s="305" t="s">
        <v>37</v>
      </c>
      <c r="J13" s="309"/>
      <c r="K13" s="75">
        <f>IF(ISBLANK(D8),"",D8)</f>
      </c>
      <c r="L13" s="75">
        <f>IF(ISBLANK(E8),"",E8)</f>
      </c>
      <c r="M13" s="75">
        <f>IF(ISBLANK(F8),"",F8)</f>
      </c>
    </row>
    <row r="14" spans="1:13" ht="13.5" thickBot="1">
      <c r="A14" s="101" t="s">
        <v>43</v>
      </c>
      <c r="B14" s="109"/>
      <c r="C14" s="110"/>
      <c r="D14" s="70"/>
      <c r="E14" s="70"/>
      <c r="F14" s="70"/>
      <c r="G14" s="99"/>
      <c r="H14" s="247"/>
      <c r="I14" s="310"/>
      <c r="J14" s="311"/>
      <c r="K14" s="76"/>
      <c r="L14" s="76"/>
      <c r="M14" s="77"/>
    </row>
    <row r="15" spans="1:13" ht="13.5">
      <c r="A15" s="105" t="s">
        <v>36</v>
      </c>
      <c r="B15" s="113"/>
      <c r="C15" s="107" t="s">
        <v>38</v>
      </c>
      <c r="D15" s="67"/>
      <c r="E15" s="67"/>
      <c r="F15" s="67"/>
      <c r="G15" s="99"/>
      <c r="H15" s="247"/>
      <c r="I15" s="303" t="s">
        <v>37</v>
      </c>
      <c r="J15" s="304"/>
      <c r="K15" s="74">
        <f>IF(OR(ISBLANK(D15),ISBLANK(D16)),"",SUM(D15:D16)/COUNT(D15:D16))</f>
      </c>
      <c r="L15" s="74">
        <f>IF(OR(ISBLANK(E15),ISBLANK(E16)),"",SUM(E15:E16)/COUNT(E15:E16))</f>
      </c>
      <c r="M15" s="74">
        <f>IF(OR(ISBLANK(F15),ISBLANK(F16)),"",SUM(F15:F16)/COUNT(F15:F16))</f>
      </c>
    </row>
    <row r="16" spans="1:13" ht="13.5">
      <c r="A16" s="100"/>
      <c r="B16" s="108"/>
      <c r="C16" s="112" t="s">
        <v>38</v>
      </c>
      <c r="D16" s="71"/>
      <c r="E16" s="71"/>
      <c r="F16" s="71"/>
      <c r="G16" s="99"/>
      <c r="H16" s="247"/>
      <c r="I16" s="305" t="s">
        <v>37</v>
      </c>
      <c r="J16" s="309"/>
      <c r="K16" s="75">
        <f>IF(OR(ISBLANK(D15),ISBLANK(D16)),"",SUM(D15:D16)/COUNT(D15:D16))</f>
      </c>
      <c r="L16" s="75">
        <f>IF(OR(ISBLANK(E15),ISBLANK(E16)),"",SUM(E15:E16)/COUNT(E15:E16))</f>
      </c>
      <c r="M16" s="75">
        <f>IF(OR(ISBLANK(F15),ISBLANK(F16)),"",SUM(F15:F16)/COUNT(F15:F16))</f>
      </c>
    </row>
    <row r="17" spans="1:13" ht="13.5">
      <c r="A17" s="100" t="s">
        <v>43</v>
      </c>
      <c r="B17" s="108"/>
      <c r="C17" s="102"/>
      <c r="D17" s="69"/>
      <c r="E17" s="69"/>
      <c r="F17" s="69"/>
      <c r="G17" s="99"/>
      <c r="H17" s="247"/>
      <c r="I17" s="305" t="s">
        <v>37</v>
      </c>
      <c r="J17" s="309"/>
      <c r="K17" s="75">
        <f>IF(OR(ISBLANK(D15),ISBLANK(D16)),"",SUM(D15:D16)/COUNT(D15:D16))</f>
      </c>
      <c r="L17" s="75">
        <f>IF(OR(ISBLANK(E15),ISBLANK(E16)),"",SUM(E15:E16)/COUNT(E15:E16))</f>
      </c>
      <c r="M17" s="75">
        <f>IF(OR(ISBLANK(F15),ISBLANK(F16)),"",SUM(F15:F16)/COUNT(F15:F16))</f>
      </c>
    </row>
    <row r="18" spans="1:13" ht="13.5">
      <c r="A18" s="100"/>
      <c r="B18" s="108"/>
      <c r="C18" s="102"/>
      <c r="D18" s="69"/>
      <c r="E18" s="69"/>
      <c r="F18" s="69"/>
      <c r="G18" s="99"/>
      <c r="H18" s="247"/>
      <c r="I18" s="305" t="s">
        <v>37</v>
      </c>
      <c r="J18" s="309"/>
      <c r="K18" s="75">
        <f>IF(OR(ISBLANK(D15),ISBLANK(D16)),"",SUM(D15:D16)/COUNT(D15:D16))</f>
      </c>
      <c r="L18" s="75">
        <f>IF(OR(ISBLANK(E15),ISBLANK(E16)),"",SUM(E15:E16)/COUNT(E15:E16))</f>
      </c>
      <c r="M18" s="75">
        <f>IF(OR(ISBLANK(F15),ISBLANK(F16)),"",SUM(F15:F16)/COUNT(F15:F16))</f>
      </c>
    </row>
    <row r="19" spans="1:13" ht="13.5">
      <c r="A19" s="100"/>
      <c r="B19" s="108"/>
      <c r="C19" s="102"/>
      <c r="D19" s="69"/>
      <c r="E19" s="69"/>
      <c r="F19" s="69"/>
      <c r="G19" s="99"/>
      <c r="H19" s="247"/>
      <c r="I19" s="305" t="s">
        <v>37</v>
      </c>
      <c r="J19" s="309"/>
      <c r="K19" s="75">
        <f>IF(OR(ISBLANK(D15),ISBLANK(D16)),"",SUM(D15:D16)/COUNT(D15:D16))</f>
      </c>
      <c r="L19" s="75">
        <f>IF(OR(ISBLANK(E15),ISBLANK(E16)),"",SUM(E15:E16)/COUNT(E15:E16))</f>
      </c>
      <c r="M19" s="75">
        <f>IF(OR(ISBLANK(F15),ISBLANK(F16)),"",SUM(F15:F16)/COUNT(F15:F16))</f>
      </c>
    </row>
    <row r="20" spans="1:13" ht="13.5">
      <c r="A20" s="100"/>
      <c r="B20" s="108"/>
      <c r="C20" s="102"/>
      <c r="D20" s="69"/>
      <c r="E20" s="69"/>
      <c r="F20" s="69"/>
      <c r="G20" s="99"/>
      <c r="H20" s="247"/>
      <c r="I20" s="305" t="s">
        <v>37</v>
      </c>
      <c r="J20" s="309"/>
      <c r="K20" s="75">
        <f>IF(OR(ISBLANK(D15),ISBLANK(D16)),"",SUM(D15:D16)/COUNT(D15:D16))</f>
      </c>
      <c r="L20" s="75">
        <f>IF(OR(ISBLANK(E15),ISBLANK(E16)),"",SUM(E15:E16)/COUNT(E15:E16))</f>
      </c>
      <c r="M20" s="75">
        <f>IF(OR(ISBLANK(F15),ISBLANK(F16)),"",SUM(F15:F16)/COUNT(F15:F16))</f>
      </c>
    </row>
    <row r="21" spans="1:13" ht="14.25" customHeight="1" thickBot="1">
      <c r="A21" s="101" t="s">
        <v>43</v>
      </c>
      <c r="B21" s="109"/>
      <c r="C21" s="110"/>
      <c r="D21" s="70"/>
      <c r="E21" s="70"/>
      <c r="F21" s="70"/>
      <c r="G21" s="99"/>
      <c r="H21" s="247"/>
      <c r="I21" s="310"/>
      <c r="J21" s="311"/>
      <c r="K21" s="76"/>
      <c r="L21" s="76"/>
      <c r="M21" s="77"/>
    </row>
    <row r="22" spans="1:13" ht="13.5">
      <c r="A22" s="105" t="s">
        <v>42</v>
      </c>
      <c r="B22" s="113"/>
      <c r="C22" s="106" t="s">
        <v>39</v>
      </c>
      <c r="D22" s="67"/>
      <c r="E22" s="67"/>
      <c r="F22" s="67"/>
      <c r="G22" s="99"/>
      <c r="H22" s="247"/>
      <c r="I22" s="303" t="s">
        <v>37</v>
      </c>
      <c r="J22" s="304"/>
      <c r="K22" s="74">
        <f>IF(OR(ISBLANK(D22),ISBLANK(D23),ISBLANK(D24)),"",SUM(D22:D24)/COUNT(D22:D24))</f>
      </c>
      <c r="L22" s="74">
        <f>IF(OR(ISBLANK(E22),ISBLANK(E23),ISBLANK(E24)),"",SUM(E22:E24)/COUNT(E22:E24))</f>
      </c>
      <c r="M22" s="74">
        <f>IF(OR(ISBLANK(F22),ISBLANK(F23),ISBLANK(F24)),"",SUM(F22:F24)/COUNT(F22:F24))</f>
      </c>
    </row>
    <row r="23" spans="1:13" ht="13.5">
      <c r="A23" s="102"/>
      <c r="B23" s="108"/>
      <c r="C23" s="114" t="s">
        <v>41</v>
      </c>
      <c r="D23" s="72"/>
      <c r="E23" s="72"/>
      <c r="F23" s="72"/>
      <c r="G23" s="99"/>
      <c r="H23" s="2"/>
      <c r="I23" s="305" t="s">
        <v>37</v>
      </c>
      <c r="J23" s="309"/>
      <c r="K23" s="75">
        <f>IF(OR(ISBLANK(D22),ISBLANK(D23),ISBLANK(D24)),"",SUM(D22:D24)/COUNT(D22:D24))</f>
      </c>
      <c r="L23" s="75">
        <f>IF(OR(ISBLANK(E22),ISBLANK(E23),ISBLANK(E24)),"",SUM(E22:E24)/3)</f>
      </c>
      <c r="M23" s="75">
        <f>IF(OR(ISBLANK(F22),ISBLANK(F23),ISBLANK(F24)),"",SUM(F22:F24)/3)</f>
      </c>
    </row>
    <row r="24" spans="1:13" ht="13.5">
      <c r="A24" s="102"/>
      <c r="B24" s="108"/>
      <c r="C24" s="112" t="s">
        <v>39</v>
      </c>
      <c r="D24" s="72"/>
      <c r="E24" s="72"/>
      <c r="F24" s="72"/>
      <c r="G24" s="99"/>
      <c r="H24" s="2"/>
      <c r="I24" s="305" t="s">
        <v>37</v>
      </c>
      <c r="J24" s="309"/>
      <c r="K24" s="75">
        <f>IF(OR(ISBLANK(D22),ISBLANK(D23),ISBLANK(D24)),"",SUM(D22:D24)/COUNT(D22:D24))</f>
      </c>
      <c r="L24" s="75">
        <f>IF(OR(ISBLANK(E22),ISBLANK(E23),ISBLANK(E24)),"",SUM(E22:E24)/3)</f>
      </c>
      <c r="M24" s="75">
        <f>IF(OR(ISBLANK(F22),ISBLANK(F23),ISBLANK(F24)),"",SUM(F22:F24)/3)</f>
      </c>
    </row>
    <row r="25" spans="1:13" ht="13.5">
      <c r="A25" s="100" t="s">
        <v>43</v>
      </c>
      <c r="B25" s="108"/>
      <c r="C25" s="102"/>
      <c r="D25" s="69"/>
      <c r="E25" s="69"/>
      <c r="F25" s="69"/>
      <c r="G25" s="99"/>
      <c r="H25" s="2"/>
      <c r="I25" s="305" t="s">
        <v>37</v>
      </c>
      <c r="J25" s="309"/>
      <c r="K25" s="75">
        <f>IF(OR(ISBLANK(D22),ISBLANK(D23),ISBLANK(D24)),"",SUM(D22:D24)/COUNT(D22:D24))</f>
      </c>
      <c r="L25" s="75">
        <f>IF(OR(ISBLANK(E22),ISBLANK(E23),ISBLANK(E24)),"",SUM(E22:E24)/COUNT(E22:E24))</f>
      </c>
      <c r="M25" s="75">
        <f>IF(OR(ISBLANK(F22),ISBLANK(F23),ISBLANK(F24)),"",SUM(F22:F24)/COUNT(F22:F24))</f>
      </c>
    </row>
    <row r="26" spans="1:13" ht="13.5">
      <c r="A26" s="100"/>
      <c r="B26" s="108"/>
      <c r="C26" s="102"/>
      <c r="D26" s="69"/>
      <c r="E26" s="69"/>
      <c r="F26" s="69"/>
      <c r="G26" s="99"/>
      <c r="H26" s="2"/>
      <c r="I26" s="305" t="s">
        <v>37</v>
      </c>
      <c r="J26" s="309"/>
      <c r="K26" s="75">
        <f>IF(OR(ISBLANK(D22),ISBLANK(D23),ISBLANK(D24)),"",SUM(D22:D24)/COUNT(D22:D24))</f>
      </c>
      <c r="L26" s="75">
        <f>IF(OR(ISBLANK(E22),ISBLANK(E23),ISBLANK(E24)),"",SUM(E22:E24)/COUNT(E22:E24))</f>
      </c>
      <c r="M26" s="75">
        <f>IF(OR(ISBLANK(F22),ISBLANK(F23),ISBLANK(F24)),"",SUM(F22:F24)/COUNT(F22:F24))</f>
      </c>
    </row>
    <row r="27" spans="1:13" ht="13.5">
      <c r="A27" s="100"/>
      <c r="B27" s="108"/>
      <c r="C27" s="102"/>
      <c r="D27" s="69"/>
      <c r="E27" s="69"/>
      <c r="F27" s="69"/>
      <c r="G27" s="99"/>
      <c r="H27" s="2"/>
      <c r="I27" s="305" t="s">
        <v>37</v>
      </c>
      <c r="J27" s="309"/>
      <c r="K27" s="75">
        <f>IF(OR(ISBLANK(D22),ISBLANK(D23),ISBLANK(D24)),"",SUM(D22:D24)/COUNT(D22:D24))</f>
      </c>
      <c r="L27" s="75">
        <f>IF(OR(ISBLANK(E22),ISBLANK(E23),ISBLANK(E24)),"",SUM(E22:E24)/COUNT(E22:E24))</f>
      </c>
      <c r="M27" s="75">
        <f>IF(OR(ISBLANK(F22),ISBLANK(F23),ISBLANK(F24)),"",SUM(F22:F24)/COUNT(F22:F24))</f>
      </c>
    </row>
    <row r="28" spans="1:13" ht="14.25" customHeight="1" thickBot="1">
      <c r="A28" s="101" t="s">
        <v>43</v>
      </c>
      <c r="B28" s="109"/>
      <c r="C28" s="110"/>
      <c r="D28" s="70"/>
      <c r="E28" s="70"/>
      <c r="F28" s="70"/>
      <c r="G28" s="99"/>
      <c r="H28" s="2"/>
      <c r="I28" s="310"/>
      <c r="J28" s="311"/>
      <c r="K28" s="76"/>
      <c r="L28" s="76"/>
      <c r="M28" s="77"/>
    </row>
    <row r="29" spans="1:13" ht="13.5">
      <c r="A29" s="105" t="s">
        <v>42</v>
      </c>
      <c r="B29" s="106"/>
      <c r="C29" s="111" t="s">
        <v>39</v>
      </c>
      <c r="D29" s="71"/>
      <c r="E29" s="71"/>
      <c r="F29" s="71"/>
      <c r="G29" s="99"/>
      <c r="H29" s="2"/>
      <c r="I29" s="303" t="s">
        <v>37</v>
      </c>
      <c r="J29" s="304"/>
      <c r="K29" s="246">
        <f>IF(OR(ISBLANK(D29),ISBLANK(D30),ISBLANK(D31),ISBLANK(D32)),"",SUM(D29:D32)/COUNT(D29:D32))</f>
      </c>
      <c r="L29" s="246">
        <f>IF(OR(ISBLANK(E29),ISBLANK(E30),ISBLANK(E31),ISBLANK(E32)),"",SUM(E29:E32)/COUNT(E29:E32))</f>
      </c>
      <c r="M29" s="246">
        <f>IF(OR(ISBLANK(F29),ISBLANK(F30),ISBLANK(F31),ISBLANK(F32)),"",SUM(F29:F32)/COUNT(F29:F32))</f>
      </c>
    </row>
    <row r="30" spans="1:13" ht="13.5">
      <c r="A30" s="102"/>
      <c r="B30" s="102"/>
      <c r="C30" s="114" t="s">
        <v>41</v>
      </c>
      <c r="D30" s="72"/>
      <c r="E30" s="72"/>
      <c r="F30" s="72"/>
      <c r="G30" s="99"/>
      <c r="H30" s="2"/>
      <c r="I30" s="305" t="s">
        <v>37</v>
      </c>
      <c r="J30" s="312"/>
      <c r="K30" s="95">
        <f>IF(OR(ISBLANK(D29),ISBLANK(D30),ISBLANK(D31),ISBLANK(D32)),"",SUM(D29:D32)/COUNT(D29:D32))</f>
      </c>
      <c r="L30" s="95">
        <f>IF(OR(ISBLANK(E29),ISBLANK(E30),ISBLANK(E31),ISBLANK(E32)),"",SUM(E29:E32)/COUNT(E29:E32))</f>
      </c>
      <c r="M30" s="95">
        <f>IF(OR(ISBLANK(F29),ISBLANK(F30),ISBLANK(F31),ISBLANK(F32)),"",SUM(F29:F32)/COUNT(F29:F32))</f>
      </c>
    </row>
    <row r="31" spans="1:13" ht="13.5">
      <c r="A31" s="102"/>
      <c r="B31" s="99"/>
      <c r="C31" s="114" t="s">
        <v>39</v>
      </c>
      <c r="D31" s="72"/>
      <c r="E31" s="72"/>
      <c r="F31" s="72"/>
      <c r="G31" s="119"/>
      <c r="H31" s="2"/>
      <c r="I31" s="305" t="s">
        <v>37</v>
      </c>
      <c r="J31" s="312"/>
      <c r="K31" s="95">
        <f>IF(OR(ISBLANK(D29),ISBLANK(D30),ISBLANK(D31),ISBLANK(D32)),"",SUM(D29:D32)/COUNT(D29:D32))</f>
      </c>
      <c r="L31" s="95">
        <f>IF(OR(ISBLANK(E29),ISBLANK(E30),ISBLANK(E31),ISBLANK(E32)),"",SUM(E29:E32)/COUNT(E29:E32))</f>
      </c>
      <c r="M31" s="95">
        <f>IF(OR(ISBLANK(F29),ISBLANK(F30),ISBLANK(F31),ISBLANK(F32)),"",SUM(F29:F32)/COUNT(F29:F32))</f>
      </c>
    </row>
    <row r="32" spans="1:13" ht="15">
      <c r="A32" s="102"/>
      <c r="B32" s="115"/>
      <c r="C32" s="112" t="s">
        <v>39</v>
      </c>
      <c r="D32" s="72"/>
      <c r="E32" s="72"/>
      <c r="F32" s="72"/>
      <c r="G32" s="99"/>
      <c r="H32" s="2"/>
      <c r="I32" s="305" t="s">
        <v>37</v>
      </c>
      <c r="J32" s="309"/>
      <c r="K32" s="75">
        <f>IF(OR(ISBLANK(D29),ISBLANK(D30),ISBLANK(D31),ISBLANK(D32)),"",SUM(D29:D32)/COUNT(D29:D32))</f>
      </c>
      <c r="L32" s="75">
        <f>IF(OR(ISBLANK(E29),ISBLANK(E30),ISBLANK(E31),ISBLANK(E32)),"",SUM(E29:E32)/COUNT(E29:E32))</f>
      </c>
      <c r="M32" s="75">
        <f>IF(OR(ISBLANK(F29),ISBLANK(F30),ISBLANK(F31),ISBLANK(F32)),"",SUM(F29:F32)/COUNT(F29:F32))</f>
      </c>
    </row>
    <row r="33" spans="1:13" ht="15">
      <c r="A33" s="102"/>
      <c r="B33" s="116"/>
      <c r="C33" s="102"/>
      <c r="D33" s="78"/>
      <c r="E33" s="78"/>
      <c r="F33" s="78"/>
      <c r="G33" s="99"/>
      <c r="H33" s="2"/>
      <c r="I33" s="305" t="s">
        <v>37</v>
      </c>
      <c r="J33" s="309"/>
      <c r="K33" s="75">
        <f>IF(OR(ISBLANK(D29),ISBLANK(D30),ISBLANK(D31),ISBLANK(D32)),"",SUM(D29:D32)/COUNT(D29:D32))</f>
      </c>
      <c r="L33" s="75">
        <f>IF(OR(ISBLANK(E29),ISBLANK(E30),ISBLANK(E31),ISBLANK(E32)),"",SUM(E29:E32)/COUNT(E29:E32))</f>
      </c>
      <c r="M33" s="75">
        <f>IF(OR(ISBLANK(F29),ISBLANK(F30),ISBLANK(F31),ISBLANK(F32)),"",SUM(F29:F32)/COUNT(F29:F32))</f>
      </c>
    </row>
    <row r="34" spans="1:13" ht="15">
      <c r="A34" s="102"/>
      <c r="B34" s="116"/>
      <c r="C34" s="102"/>
      <c r="D34" s="78"/>
      <c r="E34" s="78"/>
      <c r="F34" s="78"/>
      <c r="G34" s="99"/>
      <c r="H34" s="2"/>
      <c r="I34" s="305" t="s">
        <v>37</v>
      </c>
      <c r="J34" s="309"/>
      <c r="K34" s="75">
        <f>IF(OR(ISBLANK(D29),ISBLANK(D30),ISBLANK(D31),ISBLANK(D32)),"",SUM(D29:D32)/COUNT(D29:D32))</f>
      </c>
      <c r="L34" s="75">
        <f>IF(OR(ISBLANK(E29),ISBLANK(E30),ISBLANK(E31),ISBLANK(E32)),"",SUM(E29:E32)/COUNT(E29:E32))</f>
      </c>
      <c r="M34" s="75">
        <f>IF(OR(ISBLANK(F29),ISBLANK(F30),ISBLANK(F31),ISBLANK(F32)),"",SUM(F29:F32)/COUNT(F29:F32))</f>
      </c>
    </row>
    <row r="35" spans="1:13" ht="14.25" customHeight="1" thickBot="1">
      <c r="A35" s="101" t="s">
        <v>43</v>
      </c>
      <c r="B35" s="109"/>
      <c r="C35" s="110"/>
      <c r="D35" s="70"/>
      <c r="E35" s="70"/>
      <c r="F35" s="70"/>
      <c r="G35" s="99"/>
      <c r="H35" s="2"/>
      <c r="I35" s="310"/>
      <c r="J35" s="311"/>
      <c r="K35" s="76"/>
      <c r="L35" s="76"/>
      <c r="M35" s="77"/>
    </row>
    <row r="36" spans="1:13" ht="13.5">
      <c r="A36" s="105" t="s">
        <v>40</v>
      </c>
      <c r="B36" s="106"/>
      <c r="C36" s="107" t="s">
        <v>39</v>
      </c>
      <c r="D36" s="67"/>
      <c r="E36" s="67"/>
      <c r="F36" s="67"/>
      <c r="G36" s="99"/>
      <c r="H36" s="2"/>
      <c r="I36" s="303" t="s">
        <v>37</v>
      </c>
      <c r="J36" s="304"/>
      <c r="K36" s="246">
        <f>IF(OR(ISBLANK(D36),ISBLANK(D37),ISBLANK(D38),ISBLANK(D39),ISBLANK(D40)),"",SUM(D36:D40)/COUNT(D36:D40))</f>
      </c>
      <c r="L36" s="246">
        <f>IF(OR(ISBLANK(E36),ISBLANK(E37),ISBLANK(E38),ISBLANK(E39),ISBLANK(E40)),"",SUM(E36:E40)/COUNT(E36:E40))</f>
      </c>
      <c r="M36" s="246">
        <f>IF(OR(ISBLANK(F36),ISBLANK(F37),ISBLANK(F38),ISBLANK(F39),ISBLANK(F40)),"",SUM(F36:F40)/COUNT(F36:F40))</f>
      </c>
    </row>
    <row r="37" spans="1:13" ht="13.5">
      <c r="A37" s="102"/>
      <c r="B37" s="102"/>
      <c r="C37" s="114" t="s">
        <v>41</v>
      </c>
      <c r="D37" s="72"/>
      <c r="E37" s="72"/>
      <c r="F37" s="72"/>
      <c r="G37" s="99"/>
      <c r="H37" s="2"/>
      <c r="I37" s="305" t="s">
        <v>37</v>
      </c>
      <c r="J37" s="309"/>
      <c r="K37" s="95">
        <f>IF(OR(ISBLANK(D36),ISBLANK(D37),ISBLANK(D38),ISBLANK(D39),ISBLANK(D40)),"",SUM(D36:D40)/COUNT(D36:D40))</f>
      </c>
      <c r="L37" s="95">
        <f>IF(OR(ISBLANK(E36),ISBLANK(E37),ISBLANK(E38),ISBLANK(E39),ISBLANK(E40)),"",SUM(E36:E40)/COUNT(E36:E40))</f>
      </c>
      <c r="M37" s="95">
        <f>IF(OR(ISBLANK(F36),ISBLANK(F37),ISBLANK(F38),ISBLANK(F39),ISBLANK(F40)),"",SUM(F36:F40)/COUNT(F36:F40))</f>
      </c>
    </row>
    <row r="38" spans="1:13" ht="13.5">
      <c r="A38" s="102"/>
      <c r="B38" s="117"/>
      <c r="C38" s="114" t="s">
        <v>39</v>
      </c>
      <c r="D38" s="72"/>
      <c r="E38" s="72"/>
      <c r="F38" s="72"/>
      <c r="G38" s="99"/>
      <c r="H38" s="2"/>
      <c r="I38" s="305" t="s">
        <v>37</v>
      </c>
      <c r="J38" s="312"/>
      <c r="K38" s="95">
        <f>IF(OR(ISBLANK(D36),ISBLANK(D37),ISBLANK(D38),ISBLANK(D39),ISBLANK(D40)),"",SUM(D36:D40)/COUNT(D36:D40))</f>
      </c>
      <c r="L38" s="95">
        <f>IF(OR(ISBLANK(E36),ISBLANK(E37),ISBLANK(E38),ISBLANK(E39),ISBLANK(E40)),"",SUM(E36:E40)/COUNT(E36:E40))</f>
      </c>
      <c r="M38" s="95">
        <f>IF(OR(ISBLANK(F36),ISBLANK(F37),ISBLANK(F38),ISBLANK(F39),ISBLANK(F40)),"",SUM(F36:F40)/COUNT(F36:F40))</f>
      </c>
    </row>
    <row r="39" spans="1:13" ht="13.5">
      <c r="A39" s="102"/>
      <c r="B39" s="102"/>
      <c r="C39" s="112" t="s">
        <v>39</v>
      </c>
      <c r="D39" s="72"/>
      <c r="E39" s="72"/>
      <c r="F39" s="72"/>
      <c r="G39" s="99"/>
      <c r="H39" s="2"/>
      <c r="I39" s="305" t="s">
        <v>37</v>
      </c>
      <c r="J39" s="309"/>
      <c r="K39" s="95">
        <f>IF(OR(ISBLANK(D36),ISBLANK(D37),ISBLANK(D38),ISBLANK(D39),ISBLANK(D40)),"",SUM(D36:D40)/COUNT(D36:D40))</f>
      </c>
      <c r="L39" s="95">
        <f>IF(OR(ISBLANK(E36),ISBLANK(E37),ISBLANK(E38),ISBLANK(E39),ISBLANK(E40)),"",SUM(E36:E40)/COUNT(E36:E40))</f>
      </c>
      <c r="M39" s="95">
        <f>IF(OR(ISBLANK(F36),ISBLANK(F37),ISBLANK(F38),ISBLANK(F39),ISBLANK(F40)),"",SUM(F36:F40)/COUNT(F36:F40))</f>
      </c>
    </row>
    <row r="40" spans="1:13" ht="13.5">
      <c r="A40" s="102"/>
      <c r="B40" s="102"/>
      <c r="C40" s="112" t="s">
        <v>39</v>
      </c>
      <c r="D40" s="72"/>
      <c r="E40" s="72"/>
      <c r="F40" s="72"/>
      <c r="G40" s="99"/>
      <c r="H40" s="2"/>
      <c r="I40" s="305" t="s">
        <v>37</v>
      </c>
      <c r="J40" s="309"/>
      <c r="K40" s="75">
        <f>IF(OR(ISBLANK(D36),ISBLANK(D37),ISBLANK(D38),ISBLANK(D39),ISBLANK(D40)),"",SUM(D36:D40)/COUNT(D36:D40))</f>
      </c>
      <c r="L40" s="75">
        <f>IF(OR(ISBLANK(E36),ISBLANK(E37),ISBLANK(E38),ISBLANK(E39),ISBLANK(E40)),"",SUM(E36:E40)/COUNT(E36:E40))</f>
      </c>
      <c r="M40" s="75">
        <f>IF(OR(ISBLANK(F36),ISBLANK(F37),ISBLANK(F38),ISBLANK(F39),ISBLANK(F40)),"",SUM(F36:F40)/COUNT(F36:F40))</f>
      </c>
    </row>
    <row r="41" spans="1:13" ht="13.5">
      <c r="A41" s="102"/>
      <c r="B41" s="108"/>
      <c r="C41" s="102"/>
      <c r="D41" s="78"/>
      <c r="E41" s="78"/>
      <c r="F41" s="78"/>
      <c r="G41" s="99"/>
      <c r="H41" s="2"/>
      <c r="I41" s="305" t="s">
        <v>37</v>
      </c>
      <c r="J41" s="309"/>
      <c r="K41" s="75">
        <f>IF(OR(ISBLANK(D36),ISBLANK(D37),ISBLANK(D38),ISBLANK(D39),ISBLANK(D40)),"",SUM(D36:D40)/COUNT(D36:D40))</f>
      </c>
      <c r="L41" s="96">
        <f>IF(OR(ISBLANK(E36),ISBLANK(E37),ISBLANK(E38),ISBLANK(E39),ISBLANK(E40)),"",SUM(E36:E40)/COUNT(E36:E40))</f>
      </c>
      <c r="M41" s="96">
        <f>IF(OR(ISBLANK(F36),ISBLANK(F37),ISBLANK(F38),ISBLANK(F39),ISBLANK(F40)),"",SUM(F36:F40)/COUNT(F36:F40))</f>
      </c>
    </row>
    <row r="42" spans="1:13" ht="14.25" customHeight="1" thickBot="1">
      <c r="A42" s="101" t="s">
        <v>43</v>
      </c>
      <c r="B42" s="109"/>
      <c r="C42" s="110"/>
      <c r="D42" s="79"/>
      <c r="E42" s="79"/>
      <c r="F42" s="79"/>
      <c r="G42" s="120"/>
      <c r="H42" s="22"/>
      <c r="I42" s="310"/>
      <c r="J42" s="311"/>
      <c r="K42" s="97"/>
      <c r="L42" s="98"/>
      <c r="M42" s="97"/>
    </row>
    <row r="43" spans="1:13" ht="13.5">
      <c r="A43" s="243"/>
      <c r="B43" s="243"/>
      <c r="C43" s="243"/>
      <c r="D43" s="244"/>
      <c r="E43" s="244"/>
      <c r="F43" s="244"/>
      <c r="G43" s="243"/>
      <c r="H43" s="243"/>
      <c r="I43" s="245"/>
      <c r="J43" s="244"/>
      <c r="K43" s="244"/>
      <c r="L43" s="244"/>
      <c r="M43" s="244"/>
    </row>
  </sheetData>
  <sheetProtection sheet="1"/>
  <mergeCells count="5">
    <mergeCell ref="G3:G6"/>
    <mergeCell ref="H3:H6"/>
    <mergeCell ref="A3:A4"/>
    <mergeCell ref="B3:B4"/>
    <mergeCell ref="C3:C4"/>
  </mergeCells>
  <conditionalFormatting sqref="D22:F24 D8:F8 D15:F16 D36:F40 D29:F32">
    <cfRule type="cellIs" priority="1" dxfId="48" operator="equal" stopIfTrue="1">
      <formula>1</formula>
    </cfRule>
  </conditionalFormatting>
  <conditionalFormatting sqref="I22 I15 I8:I13">
    <cfRule type="cellIs" priority="2" dxfId="49" operator="equal" stopIfTrue="1">
      <formula>"erreur"</formula>
    </cfRule>
  </conditionalFormatting>
  <dataValidations count="1">
    <dataValidation type="whole" allowBlank="1" showInputMessage="1" showErrorMessage="1" prompt="Saisir 0 ou 1" error="Les valeurs admises sont 0 ou 1" sqref="D8:F8 D15:F16 D36:F40 D29:F32 D22:F24">
      <formula1>0</formula1>
      <formula2>1</formula2>
    </dataValidation>
  </dataValidations>
  <printOptions/>
  <pageMargins left="0.7480314960629921" right="0.7480314960629921" top="0.5905511811023623" bottom="0.7874015748031497" header="0.11811023622047245" footer="0.5118110236220472"/>
  <pageSetup orientation="landscape" paperSize="9"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31" sqref="A31"/>
    </sheetView>
  </sheetViews>
  <sheetFormatPr defaultColWidth="11.00390625" defaultRowHeight="12.75"/>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dimension ref="A3:I27"/>
  <sheetViews>
    <sheetView workbookViewId="0" topLeftCell="A1">
      <selection activeCell="J13" sqref="J13:J14"/>
    </sheetView>
  </sheetViews>
  <sheetFormatPr defaultColWidth="11.00390625" defaultRowHeight="12.75"/>
  <cols>
    <col min="1" max="1" width="8.125" style="47" customWidth="1"/>
    <col min="2" max="2" width="4.625" style="84" customWidth="1"/>
    <col min="3" max="3" width="21.25390625" style="84" customWidth="1"/>
    <col min="4" max="4" width="14.125" style="84" customWidth="1"/>
    <col min="5" max="5" width="16.125" style="47" customWidth="1"/>
    <col min="6" max="6" width="4.75390625" style="47" bestFit="1" customWidth="1"/>
    <col min="7" max="7" width="4.625" style="47" customWidth="1"/>
    <col min="8" max="9" width="5.375" style="47" bestFit="1" customWidth="1"/>
    <col min="10" max="10" width="29.625" style="47" customWidth="1"/>
    <col min="11" max="11" width="41.375" style="47" customWidth="1"/>
    <col min="12" max="16384" width="11.00390625" style="47" customWidth="1"/>
  </cols>
  <sheetData>
    <row r="3" ht="13.5">
      <c r="A3" s="48"/>
    </row>
    <row r="4" spans="1:2" ht="13.5">
      <c r="A4" s="48"/>
      <c r="B4" s="86"/>
    </row>
    <row r="5" spans="1:2" ht="13.5">
      <c r="A5" s="48" t="s">
        <v>57</v>
      </c>
      <c r="B5" s="163" t="s">
        <v>34</v>
      </c>
    </row>
    <row r="6" spans="1:2" ht="13.5">
      <c r="A6" s="48"/>
      <c r="B6" s="84" t="s">
        <v>84</v>
      </c>
    </row>
    <row r="7" ht="12.75">
      <c r="B7" s="84" t="s">
        <v>67</v>
      </c>
    </row>
    <row r="8" spans="2:4" s="49" customFormat="1" ht="13.5">
      <c r="B8" s="84" t="s">
        <v>68</v>
      </c>
      <c r="C8" s="86"/>
      <c r="D8" s="86"/>
    </row>
    <row r="9" spans="2:8" s="49" customFormat="1" ht="13.5">
      <c r="B9" s="84"/>
      <c r="C9" s="86"/>
      <c r="D9" s="86"/>
      <c r="G9" s="89"/>
      <c r="H9" s="89"/>
    </row>
    <row r="10" spans="1:8" s="49" customFormat="1" ht="13.5">
      <c r="A10" s="49" t="s">
        <v>79</v>
      </c>
      <c r="B10" s="84"/>
      <c r="C10" s="476" t="s">
        <v>6</v>
      </c>
      <c r="D10" s="478" t="s">
        <v>21</v>
      </c>
      <c r="E10" s="478" t="s">
        <v>22</v>
      </c>
      <c r="F10" s="7" t="s">
        <v>60</v>
      </c>
      <c r="G10" s="90"/>
      <c r="H10" s="91"/>
    </row>
    <row r="11" spans="2:8" s="49" customFormat="1" ht="13.5">
      <c r="B11" s="84"/>
      <c r="C11" s="477"/>
      <c r="D11" s="479"/>
      <c r="E11" s="479"/>
      <c r="F11" s="9" t="s">
        <v>61</v>
      </c>
      <c r="G11" s="8"/>
      <c r="H11" s="63"/>
    </row>
    <row r="12" spans="2:8" s="49" customFormat="1" ht="24">
      <c r="B12" s="84"/>
      <c r="C12" s="5" t="s">
        <v>7</v>
      </c>
      <c r="D12" s="6"/>
      <c r="E12" s="6"/>
      <c r="F12" s="9" t="s">
        <v>23</v>
      </c>
      <c r="G12" s="8"/>
      <c r="H12" s="63"/>
    </row>
    <row r="13" spans="2:9" s="49" customFormat="1" ht="13.5" thickBot="1">
      <c r="B13" s="84"/>
      <c r="C13" s="18" t="s">
        <v>8</v>
      </c>
      <c r="D13" s="19"/>
      <c r="E13" s="19"/>
      <c r="F13" s="92">
        <v>36961</v>
      </c>
      <c r="G13" s="92">
        <v>37096</v>
      </c>
      <c r="H13" s="93">
        <v>37254</v>
      </c>
      <c r="I13" s="88"/>
    </row>
    <row r="14" spans="2:8" s="49" customFormat="1" ht="13.5" thickBot="1">
      <c r="B14" s="84"/>
      <c r="C14" s="62" t="s">
        <v>58</v>
      </c>
      <c r="D14" s="59"/>
      <c r="E14" s="59"/>
      <c r="F14" s="60"/>
      <c r="G14" s="60"/>
      <c r="H14" s="65"/>
    </row>
    <row r="15" spans="2:8" s="49" customFormat="1" ht="19.5">
      <c r="B15" s="84"/>
      <c r="C15" s="87" t="s">
        <v>65</v>
      </c>
      <c r="D15" s="25"/>
      <c r="E15" s="25" t="s">
        <v>66</v>
      </c>
      <c r="F15" s="94">
        <v>0</v>
      </c>
      <c r="G15" s="94">
        <v>0</v>
      </c>
      <c r="H15" s="68">
        <v>0</v>
      </c>
    </row>
    <row r="16" spans="2:4" s="49" customFormat="1" ht="13.5">
      <c r="B16" s="84"/>
      <c r="C16" s="86"/>
      <c r="D16" s="86"/>
    </row>
    <row r="17" spans="1:4" s="49" customFormat="1" ht="13.5">
      <c r="A17" s="83" t="s">
        <v>94</v>
      </c>
      <c r="B17" s="163" t="s">
        <v>64</v>
      </c>
      <c r="C17" s="86"/>
      <c r="D17" s="86"/>
    </row>
    <row r="18" spans="1:2" ht="13.5">
      <c r="A18" s="49"/>
      <c r="B18" s="84" t="s">
        <v>95</v>
      </c>
    </row>
    <row r="19" spans="1:4" s="49" customFormat="1" ht="13.5">
      <c r="A19" s="47"/>
      <c r="B19" s="86" t="s">
        <v>96</v>
      </c>
      <c r="C19" s="86"/>
      <c r="D19" s="86"/>
    </row>
    <row r="20" spans="1:4" s="49" customFormat="1" ht="13.5">
      <c r="A20" s="47"/>
      <c r="B20" s="84" t="s">
        <v>97</v>
      </c>
      <c r="C20" s="86"/>
      <c r="D20" s="86"/>
    </row>
    <row r="21" spans="2:4" s="49" customFormat="1" ht="12.75">
      <c r="B21" s="85"/>
      <c r="C21" s="86"/>
      <c r="D21" s="86"/>
    </row>
    <row r="23" s="49" customFormat="1" ht="12.75">
      <c r="D23" s="86"/>
    </row>
    <row r="24" s="49" customFormat="1" ht="12.75">
      <c r="D24" s="86"/>
    </row>
    <row r="25" spans="2:4" s="49" customFormat="1" ht="12.75">
      <c r="B25" s="86"/>
      <c r="C25" s="86"/>
      <c r="D25" s="86"/>
    </row>
    <row r="27" spans="2:4" s="49" customFormat="1" ht="12.75">
      <c r="B27" s="85"/>
      <c r="C27" s="86"/>
      <c r="D27" s="86"/>
    </row>
  </sheetData>
  <sheetProtection sheet="1"/>
  <mergeCells count="3">
    <mergeCell ref="C10:C11"/>
    <mergeCell ref="D10:D11"/>
    <mergeCell ref="E10:E11"/>
  </mergeCells>
  <conditionalFormatting sqref="F15:H15">
    <cfRule type="cellIs" priority="1" dxfId="48" operator="equal" stopIfTrue="1">
      <formula>1</formula>
    </cfRule>
  </conditionalFormatting>
  <dataValidations count="1">
    <dataValidation type="whole" allowBlank="1" showInputMessage="1" showErrorMessage="1" prompt="Saisir 0 ou 1" error="Les valeurs admises sont 0 ou 1" sqref="F15:H15">
      <formula1>0</formula1>
      <formula2>1</formula2>
    </dataValidation>
  </dataValidations>
  <printOptions/>
  <pageMargins left="0.787401575" right="0.787401575" top="0.984251969" bottom="0.984251969" header="0.4921259845" footer="0.4921259845"/>
  <pageSetup horizontalDpi="600" verticalDpi="600" orientation="landscape" paperSize="9" r:id="rId1"/>
  <headerFooter alignWithMargins="0">
    <oddHeader>&amp;C&amp;"Arial,Gras"CQP Industries Alimentaires - Guide d'utilisation de la grille d'évaluation par le tuteur</oddHeader>
    <oddFooter>&amp;R&amp;"Arial,Normal"juillet 2011</oddFooter>
  </headerFooter>
</worksheet>
</file>

<file path=xl/worksheets/sheet3.xml><?xml version="1.0" encoding="utf-8"?>
<worksheet xmlns="http://schemas.openxmlformats.org/spreadsheetml/2006/main" xmlns:r="http://schemas.openxmlformats.org/officeDocument/2006/relationships">
  <dimension ref="A1:N25"/>
  <sheetViews>
    <sheetView view="pageBreakPreview" zoomScale="60" zoomScaleNormal="40" workbookViewId="0" topLeftCell="A16">
      <selection activeCell="B18" sqref="B18"/>
    </sheetView>
  </sheetViews>
  <sheetFormatPr defaultColWidth="10.75390625" defaultRowHeight="12.75"/>
  <cols>
    <col min="1" max="1" width="23.625" style="1" customWidth="1"/>
    <col min="2" max="2" width="31.875" style="1" customWidth="1"/>
    <col min="3" max="3" width="15.625" style="1" customWidth="1"/>
    <col min="4" max="6" width="4.875" style="3" customWidth="1"/>
    <col min="7" max="8" width="12.625" style="1" customWidth="1"/>
    <col min="9" max="9" width="4.125" style="13" customWidth="1"/>
    <col min="10" max="10" width="24.625" style="3" customWidth="1"/>
    <col min="11" max="13" width="4.875" style="3" customWidth="1"/>
    <col min="14" max="16384" width="10.75390625" style="1" customWidth="1"/>
  </cols>
  <sheetData>
    <row r="1" spans="1:13" s="86" customFormat="1" ht="13.5" thickBot="1">
      <c r="A1" s="211" t="s">
        <v>56</v>
      </c>
      <c r="B1" s="212">
        <f>IF(ISBLANK('Page de garde'!$C$8),"",'Page de garde'!$C$8)</f>
      </c>
      <c r="C1" s="164" t="str">
        <f>'Page de garde'!$C$6</f>
        <v>CQP FORMATEUR INTERNE EN SITUATION DE TRAVAIL DANS LES ENTREPRISES DE LA VIANDE</v>
      </c>
      <c r="D1" s="164"/>
      <c r="E1" s="164"/>
      <c r="F1" s="164"/>
      <c r="I1" s="164"/>
      <c r="J1" s="164"/>
      <c r="M1" s="211" t="s">
        <v>220</v>
      </c>
    </row>
    <row r="2" spans="1:14" ht="13.5">
      <c r="A2" s="23" t="s">
        <v>18</v>
      </c>
      <c r="B2" s="24"/>
      <c r="C2" s="24"/>
      <c r="D2" s="23" t="s">
        <v>19</v>
      </c>
      <c r="E2" s="146"/>
      <c r="F2" s="236"/>
      <c r="G2" s="23" t="s">
        <v>20</v>
      </c>
      <c r="H2" s="150"/>
      <c r="I2" s="147" t="s">
        <v>230</v>
      </c>
      <c r="J2" s="24"/>
      <c r="K2" s="24"/>
      <c r="L2" s="24"/>
      <c r="M2" s="150"/>
      <c r="N2" s="190"/>
    </row>
    <row r="3" spans="1:14" ht="13.5">
      <c r="A3" s="476" t="s">
        <v>6</v>
      </c>
      <c r="B3" s="478" t="s">
        <v>21</v>
      </c>
      <c r="C3" s="478" t="s">
        <v>22</v>
      </c>
      <c r="D3" s="7" t="s">
        <v>60</v>
      </c>
      <c r="E3" s="8"/>
      <c r="F3" s="12"/>
      <c r="G3" s="478" t="s">
        <v>85</v>
      </c>
      <c r="H3" s="478" t="s">
        <v>62</v>
      </c>
      <c r="I3" s="173"/>
      <c r="J3" s="174"/>
      <c r="K3" s="165"/>
      <c r="L3" s="165"/>
      <c r="M3" s="166"/>
      <c r="N3" s="190"/>
    </row>
    <row r="4" spans="1:14" ht="13.5" customHeight="1">
      <c r="A4" s="477"/>
      <c r="B4" s="479"/>
      <c r="C4" s="479"/>
      <c r="D4" s="9" t="s">
        <v>61</v>
      </c>
      <c r="E4" s="8"/>
      <c r="F4" s="12"/>
      <c r="G4" s="479"/>
      <c r="H4" s="479"/>
      <c r="I4" s="167"/>
      <c r="J4" s="168"/>
      <c r="K4" s="168"/>
      <c r="L4" s="168"/>
      <c r="M4" s="169"/>
      <c r="N4" s="190"/>
    </row>
    <row r="5" spans="1:14" ht="23.25">
      <c r="A5" s="5" t="s">
        <v>7</v>
      </c>
      <c r="B5" s="6"/>
      <c r="C5" s="6"/>
      <c r="D5" s="9" t="s">
        <v>23</v>
      </c>
      <c r="E5" s="8"/>
      <c r="F5" s="12"/>
      <c r="G5" s="479"/>
      <c r="H5" s="479"/>
      <c r="I5" s="175"/>
      <c r="J5" s="10"/>
      <c r="K5" s="11" t="s">
        <v>23</v>
      </c>
      <c r="L5" s="11"/>
      <c r="M5" s="12"/>
      <c r="N5" s="190"/>
    </row>
    <row r="6" spans="1:14" s="17" customFormat="1" ht="10.5" thickBot="1">
      <c r="A6" s="18" t="s">
        <v>8</v>
      </c>
      <c r="B6" s="19"/>
      <c r="C6" s="19"/>
      <c r="D6" s="66"/>
      <c r="E6" s="66"/>
      <c r="F6" s="237"/>
      <c r="G6" s="491"/>
      <c r="H6" s="491"/>
      <c r="I6" s="58"/>
      <c r="J6" s="20"/>
      <c r="K6" s="21">
        <f>IF(D6="","",D6)</f>
      </c>
      <c r="L6" s="21">
        <f>IF(E6="","",E6)</f>
      </c>
      <c r="M6" s="193">
        <f>IF(F6="","",F6)</f>
      </c>
      <c r="N6" s="191"/>
    </row>
    <row r="7" spans="1:13" s="17" customFormat="1" ht="25.5" customHeight="1" thickBot="1">
      <c r="A7" s="485" t="s">
        <v>238</v>
      </c>
      <c r="B7" s="486"/>
      <c r="C7" s="487"/>
      <c r="D7" s="381"/>
      <c r="E7" s="381"/>
      <c r="F7" s="381"/>
      <c r="G7" s="118"/>
      <c r="H7" s="248"/>
      <c r="I7" s="380"/>
      <c r="J7" s="378"/>
      <c r="K7" s="379"/>
      <c r="L7" s="379"/>
      <c r="M7" s="379"/>
    </row>
    <row r="8" spans="1:13" ht="39.75">
      <c r="A8" s="382" t="s">
        <v>233</v>
      </c>
      <c r="B8" s="288" t="s">
        <v>153</v>
      </c>
      <c r="C8" s="271"/>
      <c r="D8" s="67">
        <v>0</v>
      </c>
      <c r="E8" s="67">
        <v>0</v>
      </c>
      <c r="F8" s="67">
        <v>0</v>
      </c>
      <c r="G8" s="383"/>
      <c r="H8" s="384"/>
      <c r="I8" s="490" t="s">
        <v>127</v>
      </c>
      <c r="J8" s="490" t="s">
        <v>128</v>
      </c>
      <c r="K8" s="489">
        <f>IF(OR(ISBLANK(D8),ISBLANK(D9),ISBLANK(D10)),"",SUM(D8:D10)/COUNT(D8:D10))</f>
        <v>0</v>
      </c>
      <c r="L8" s="482">
        <f>IF(OR(ISBLANK(E8),ISBLANK(E9),ISBLANK(E10)),"",SUM(E8:E10)/COUNT(E8:E10))</f>
        <v>0</v>
      </c>
      <c r="M8" s="492">
        <f>IF(OR(ISBLANK(F8),ISBLANK(F9),ISBLANK(F10)),"",SUM(F8:F10)/COUNT(F8:F10))</f>
        <v>0</v>
      </c>
    </row>
    <row r="9" spans="1:13" ht="39.75">
      <c r="A9" s="385"/>
      <c r="B9" s="267" t="s">
        <v>152</v>
      </c>
      <c r="C9" s="375"/>
      <c r="D9" s="71">
        <v>0</v>
      </c>
      <c r="E9" s="71">
        <v>0</v>
      </c>
      <c r="F9" s="71">
        <v>0</v>
      </c>
      <c r="G9" s="99"/>
      <c r="H9" s="376"/>
      <c r="I9" s="488"/>
      <c r="J9" s="488"/>
      <c r="K9" s="483"/>
      <c r="L9" s="483"/>
      <c r="M9" s="493"/>
    </row>
    <row r="10" spans="1:13" ht="30">
      <c r="A10" s="385"/>
      <c r="B10" s="267" t="s">
        <v>154</v>
      </c>
      <c r="C10" s="375"/>
      <c r="D10" s="71">
        <v>0</v>
      </c>
      <c r="E10" s="71">
        <v>0</v>
      </c>
      <c r="F10" s="71">
        <v>0</v>
      </c>
      <c r="G10" s="99"/>
      <c r="H10" s="376"/>
      <c r="I10" s="488"/>
      <c r="J10" s="488"/>
      <c r="K10" s="483"/>
      <c r="L10" s="483"/>
      <c r="M10" s="493"/>
    </row>
    <row r="11" spans="1:13" ht="19.5">
      <c r="A11" s="385"/>
      <c r="B11" s="267" t="s">
        <v>155</v>
      </c>
      <c r="C11" s="375"/>
      <c r="D11" s="71">
        <v>0</v>
      </c>
      <c r="E11" s="71">
        <v>0</v>
      </c>
      <c r="F11" s="71">
        <v>0</v>
      </c>
      <c r="G11" s="99"/>
      <c r="H11" s="376"/>
      <c r="I11" s="488" t="s">
        <v>130</v>
      </c>
      <c r="J11" s="488" t="s">
        <v>129</v>
      </c>
      <c r="K11" s="483">
        <f>IF(OR(ISBLANK(D11),ISBLANK(D12)),"",SUM(D11:D12)/COUNT(D11:D12))</f>
        <v>0</v>
      </c>
      <c r="L11" s="483">
        <f>IF(OR(ISBLANK(E11),ISBLANK(E12)),"",SUM(E11:E12)/COUNT(E11:E12))</f>
        <v>0</v>
      </c>
      <c r="M11" s="493">
        <f>IF(OR(ISBLANK(F11),ISBLANK(F12)),"",SUM(F11:F12)/COUNT(F11:F12))</f>
        <v>0</v>
      </c>
    </row>
    <row r="12" spans="1:13" ht="49.5">
      <c r="A12" s="386"/>
      <c r="B12" s="267" t="s">
        <v>156</v>
      </c>
      <c r="C12" s="275"/>
      <c r="D12" s="71">
        <v>0</v>
      </c>
      <c r="E12" s="71">
        <v>0</v>
      </c>
      <c r="F12" s="71">
        <v>0</v>
      </c>
      <c r="G12" s="99"/>
      <c r="H12" s="376"/>
      <c r="I12" s="488"/>
      <c r="J12" s="488"/>
      <c r="K12" s="483"/>
      <c r="L12" s="483"/>
      <c r="M12" s="493"/>
    </row>
    <row r="13" spans="1:13" ht="13.5" thickBot="1">
      <c r="A13" s="388" t="s">
        <v>43</v>
      </c>
      <c r="B13" s="272"/>
      <c r="C13" s="268"/>
      <c r="D13" s="277"/>
      <c r="E13" s="277"/>
      <c r="F13" s="277"/>
      <c r="G13" s="99"/>
      <c r="H13" s="376"/>
      <c r="I13" s="389"/>
      <c r="J13" s="300"/>
      <c r="K13" s="390"/>
      <c r="L13" s="391"/>
      <c r="M13" s="392"/>
    </row>
    <row r="14" spans="1:13" ht="48">
      <c r="A14" s="399" t="s">
        <v>131</v>
      </c>
      <c r="B14" s="468" t="s">
        <v>157</v>
      </c>
      <c r="C14" s="456"/>
      <c r="D14" s="457">
        <v>0</v>
      </c>
      <c r="E14" s="457">
        <v>0</v>
      </c>
      <c r="F14" s="457">
        <v>0</v>
      </c>
      <c r="G14" s="458"/>
      <c r="H14" s="459"/>
      <c r="I14" s="484" t="s">
        <v>159</v>
      </c>
      <c r="J14" s="484" t="s">
        <v>160</v>
      </c>
      <c r="K14" s="482">
        <f>IF(OR(ISBLANK(D14),ISBLANK(D15)),"",SUM(D14:D15)/COUNT(D14:D15))</f>
        <v>0</v>
      </c>
      <c r="L14" s="482">
        <f>IF(OR(ISBLANK(E14),ISBLANK(E15)),"",SUM(E14:E15)/COUNT(E14:E15))</f>
        <v>0</v>
      </c>
      <c r="M14" s="492">
        <f>IF(OR(ISBLANK(F14),ISBLANK(F15)),"",SUM(F14:F15)/COUNT(F14:F15))</f>
        <v>0</v>
      </c>
    </row>
    <row r="15" spans="1:13" ht="24">
      <c r="A15" s="402"/>
      <c r="B15" s="469" t="s">
        <v>158</v>
      </c>
      <c r="C15" s="461"/>
      <c r="D15" s="462">
        <v>0</v>
      </c>
      <c r="E15" s="462">
        <v>0</v>
      </c>
      <c r="F15" s="462">
        <v>0</v>
      </c>
      <c r="G15" s="463"/>
      <c r="H15" s="464"/>
      <c r="I15" s="480"/>
      <c r="J15" s="480"/>
      <c r="K15" s="483"/>
      <c r="L15" s="483"/>
      <c r="M15" s="493"/>
    </row>
    <row r="16" spans="1:13" ht="48">
      <c r="A16" s="402"/>
      <c r="B16" s="469" t="s">
        <v>161</v>
      </c>
      <c r="C16" s="461"/>
      <c r="D16" s="462">
        <v>0</v>
      </c>
      <c r="E16" s="462">
        <v>0</v>
      </c>
      <c r="F16" s="462">
        <v>0</v>
      </c>
      <c r="G16" s="463"/>
      <c r="H16" s="464"/>
      <c r="I16" s="480" t="s">
        <v>163</v>
      </c>
      <c r="J16" s="480" t="s">
        <v>234</v>
      </c>
      <c r="K16" s="481">
        <f>IF(OR(ISBLANK(D16),ISBLANK(D17),ISBLANK(D18)),"",SUM(D16:D18)/COUNT(D16:D18))</f>
        <v>0</v>
      </c>
      <c r="L16" s="481">
        <f>IF(OR(ISBLANK(E16),ISBLANK(E17),ISBLANK(E18)),"",SUM(E16:E18)/COUNT(E16:E18))</f>
        <v>0</v>
      </c>
      <c r="M16" s="494">
        <f>IF(OR(ISBLANK(F16),ISBLANK(F17),ISBLANK(F18)),"",SUM(F16:F18)/COUNT(F16:F18))</f>
        <v>0</v>
      </c>
    </row>
    <row r="17" spans="1:13" ht="48">
      <c r="A17" s="402"/>
      <c r="B17" s="469" t="s">
        <v>162</v>
      </c>
      <c r="C17" s="461"/>
      <c r="D17" s="462">
        <v>0</v>
      </c>
      <c r="E17" s="462">
        <v>0</v>
      </c>
      <c r="F17" s="462">
        <v>0</v>
      </c>
      <c r="G17" s="463"/>
      <c r="H17" s="464"/>
      <c r="I17" s="480"/>
      <c r="J17" s="480"/>
      <c r="K17" s="481"/>
      <c r="L17" s="481"/>
      <c r="M17" s="494"/>
    </row>
    <row r="18" spans="1:13" ht="48">
      <c r="A18" s="403"/>
      <c r="B18" s="469" t="s">
        <v>240</v>
      </c>
      <c r="C18" s="461"/>
      <c r="D18" s="462">
        <v>0</v>
      </c>
      <c r="E18" s="462">
        <v>0</v>
      </c>
      <c r="F18" s="462">
        <v>0</v>
      </c>
      <c r="G18" s="463"/>
      <c r="H18" s="464"/>
      <c r="I18" s="480"/>
      <c r="J18" s="480"/>
      <c r="K18" s="481"/>
      <c r="L18" s="481"/>
      <c r="M18" s="494"/>
    </row>
    <row r="19" spans="1:13" ht="13.5" thickBot="1">
      <c r="A19" s="411" t="s">
        <v>43</v>
      </c>
      <c r="B19" s="470"/>
      <c r="C19" s="470"/>
      <c r="D19" s="471"/>
      <c r="E19" s="471"/>
      <c r="F19" s="471"/>
      <c r="G19" s="472"/>
      <c r="H19" s="473"/>
      <c r="I19" s="474"/>
      <c r="J19" s="474"/>
      <c r="K19" s="416"/>
      <c r="L19" s="416"/>
      <c r="M19" s="417"/>
    </row>
    <row r="20" spans="1:13" ht="60.75" customHeight="1">
      <c r="A20" s="399" t="s">
        <v>132</v>
      </c>
      <c r="B20" s="456" t="s">
        <v>133</v>
      </c>
      <c r="C20" s="456"/>
      <c r="D20" s="457">
        <v>0</v>
      </c>
      <c r="E20" s="457">
        <v>0</v>
      </c>
      <c r="F20" s="457">
        <v>0</v>
      </c>
      <c r="G20" s="458"/>
      <c r="H20" s="459"/>
      <c r="I20" s="475" t="s">
        <v>167</v>
      </c>
      <c r="J20" s="475" t="s">
        <v>235</v>
      </c>
      <c r="K20" s="451">
        <f>IF(OR(ISBLANK(D20)),"",SUM(D20:D20)/COUNT(D20:D20))</f>
        <v>0</v>
      </c>
      <c r="L20" s="451">
        <f>IF(OR(ISBLANK(E20)),"",SUM(E20:E20)/COUNT(E20:E20))</f>
        <v>0</v>
      </c>
      <c r="M20" s="452">
        <f>IF(OR(ISBLANK(F20)),"",SUM(F20:F20)/COUNT(F20:F20))</f>
        <v>0</v>
      </c>
    </row>
    <row r="21" spans="1:13" ht="39.75">
      <c r="A21" s="402"/>
      <c r="B21" s="460" t="s">
        <v>164</v>
      </c>
      <c r="C21" s="461"/>
      <c r="D21" s="462">
        <v>0</v>
      </c>
      <c r="E21" s="462">
        <v>0</v>
      </c>
      <c r="F21" s="462">
        <v>0</v>
      </c>
      <c r="G21" s="463"/>
      <c r="H21" s="464"/>
      <c r="I21" s="480" t="s">
        <v>168</v>
      </c>
      <c r="J21" s="480" t="s">
        <v>169</v>
      </c>
      <c r="K21" s="481">
        <f>IF(OR(ISBLANK(D21),ISBLANK(D22),ISBLANK(D23)),"",SUM(D21:D23)/COUNT(D21:D23))</f>
        <v>0</v>
      </c>
      <c r="L21" s="481">
        <f>IF(OR(ISBLANK(E21),ISBLANK(E22),ISBLANK(E23)),"",SUM(E21:E23)/COUNT(E21:E23))</f>
        <v>0</v>
      </c>
      <c r="M21" s="494">
        <f>IF(OR(ISBLANK(F21),ISBLANK(F22),ISBLANK(F23)),"",SUM(F21:F23)/COUNT(F21:F23))</f>
        <v>0</v>
      </c>
    </row>
    <row r="22" spans="1:13" ht="39.75">
      <c r="A22" s="402"/>
      <c r="B22" s="460" t="s">
        <v>165</v>
      </c>
      <c r="C22" s="461"/>
      <c r="D22" s="462">
        <v>0</v>
      </c>
      <c r="E22" s="462">
        <v>0</v>
      </c>
      <c r="F22" s="462">
        <v>0</v>
      </c>
      <c r="G22" s="463"/>
      <c r="H22" s="464"/>
      <c r="I22" s="480"/>
      <c r="J22" s="480"/>
      <c r="K22" s="481"/>
      <c r="L22" s="481"/>
      <c r="M22" s="494"/>
    </row>
    <row r="23" spans="1:13" ht="39.75">
      <c r="A23" s="421"/>
      <c r="B23" s="460" t="s">
        <v>166</v>
      </c>
      <c r="C23" s="461"/>
      <c r="D23" s="462">
        <v>0</v>
      </c>
      <c r="E23" s="462">
        <v>0</v>
      </c>
      <c r="F23" s="462">
        <v>0</v>
      </c>
      <c r="G23" s="463"/>
      <c r="H23" s="464"/>
      <c r="I23" s="480"/>
      <c r="J23" s="480"/>
      <c r="K23" s="481"/>
      <c r="L23" s="481"/>
      <c r="M23" s="494"/>
    </row>
    <row r="24" spans="1:13" ht="13.5" thickBot="1">
      <c r="A24" s="422"/>
      <c r="B24" s="405"/>
      <c r="C24" s="405"/>
      <c r="D24" s="406"/>
      <c r="E24" s="406"/>
      <c r="F24" s="406"/>
      <c r="G24" s="407"/>
      <c r="H24" s="408"/>
      <c r="I24" s="387"/>
      <c r="J24" s="387"/>
      <c r="K24" s="409"/>
      <c r="L24" s="409"/>
      <c r="M24" s="410"/>
    </row>
    <row r="25" spans="3:13" ht="13.5">
      <c r="C25" s="190"/>
      <c r="D25" s="418"/>
      <c r="E25" s="418"/>
      <c r="F25" s="418"/>
      <c r="G25" s="190"/>
      <c r="H25" s="190"/>
      <c r="I25" s="419"/>
      <c r="J25" s="418"/>
      <c r="K25" s="418"/>
      <c r="L25" s="418"/>
      <c r="M25" s="418"/>
    </row>
  </sheetData>
  <sheetProtection/>
  <mergeCells count="31">
    <mergeCell ref="M21:M23"/>
    <mergeCell ref="J14:J15"/>
    <mergeCell ref="J8:J10"/>
    <mergeCell ref="J21:J23"/>
    <mergeCell ref="K11:K12"/>
    <mergeCell ref="M16:M18"/>
    <mergeCell ref="M14:M15"/>
    <mergeCell ref="J16:J18"/>
    <mergeCell ref="I16:I18"/>
    <mergeCell ref="K16:K18"/>
    <mergeCell ref="L16:L18"/>
    <mergeCell ref="M8:M10"/>
    <mergeCell ref="J11:J12"/>
    <mergeCell ref="L11:L12"/>
    <mergeCell ref="M11:M12"/>
    <mergeCell ref="K8:K10"/>
    <mergeCell ref="I8:I10"/>
    <mergeCell ref="G3:G6"/>
    <mergeCell ref="H3:H6"/>
    <mergeCell ref="K14:K15"/>
    <mergeCell ref="L14:L15"/>
    <mergeCell ref="I21:I23"/>
    <mergeCell ref="K21:K23"/>
    <mergeCell ref="L21:L23"/>
    <mergeCell ref="L8:L10"/>
    <mergeCell ref="I14:I15"/>
    <mergeCell ref="A3:A4"/>
    <mergeCell ref="B3:B4"/>
    <mergeCell ref="C3:C4"/>
    <mergeCell ref="A7:C7"/>
    <mergeCell ref="I11:I12"/>
  </mergeCells>
  <conditionalFormatting sqref="D20:F23 D14:F18">
    <cfRule type="cellIs" priority="4" dxfId="48" operator="equal" stopIfTrue="1">
      <formula>1</formula>
    </cfRule>
  </conditionalFormatting>
  <conditionalFormatting sqref="I14 I8 I11 I20:I21">
    <cfRule type="cellIs" priority="5" dxfId="49" operator="equal" stopIfTrue="1">
      <formula>"erreur"</formula>
    </cfRule>
  </conditionalFormatting>
  <conditionalFormatting sqref="I8 I11">
    <cfRule type="cellIs" priority="3" dxfId="49" operator="equal" stopIfTrue="1">
      <formula>"erreur"</formula>
    </cfRule>
  </conditionalFormatting>
  <conditionalFormatting sqref="I8 I11">
    <cfRule type="cellIs" priority="2" dxfId="49" operator="equal" stopIfTrue="1">
      <formula>"erreur"</formula>
    </cfRule>
  </conditionalFormatting>
  <conditionalFormatting sqref="D8:F12">
    <cfRule type="cellIs" priority="1" dxfId="48" operator="equal" stopIfTrue="1">
      <formula>1</formula>
    </cfRule>
  </conditionalFormatting>
  <dataValidations count="1">
    <dataValidation type="whole" allowBlank="1" showInputMessage="1" showErrorMessage="1" prompt="Saisir 0 ou 1" error="Les valeurs admises sont 0 ou 1" sqref="D20:F23 D8:F12 D14:F18">
      <formula1>0</formula1>
      <formula2>1</formula2>
    </dataValidation>
  </dataValidations>
  <printOptions/>
  <pageMargins left="0.7480314960629921" right="0.7480314960629921" top="0.5905511811023623" bottom="0.7874015748031497" header="0.11811023622047245" footer="0.5118110236220472"/>
  <pageSetup horizontalDpi="600" verticalDpi="600" orientation="landscape" paperSize="9" scale="62" r:id="rId1"/>
  <headerFooter alignWithMargins="0">
    <oddHeader xml:space="preserve">&amp;C&amp;"Arial,Gras" </oddHeader>
    <oddFooter>&amp;Cpage &amp;P</oddFooter>
  </headerFooter>
  <ignoredErrors>
    <ignoredError sqref="K11:M11 K8:M8 K16:M16 K14:M14 K21:M21" formulaRange="1"/>
  </ignoredErrors>
</worksheet>
</file>

<file path=xl/worksheets/sheet4.xml><?xml version="1.0" encoding="utf-8"?>
<worksheet xmlns="http://schemas.openxmlformats.org/spreadsheetml/2006/main" xmlns:r="http://schemas.openxmlformats.org/officeDocument/2006/relationships">
  <dimension ref="A1:N27"/>
  <sheetViews>
    <sheetView view="pageBreakPreview" zoomScale="60" zoomScaleNormal="55" workbookViewId="0" topLeftCell="A7">
      <selection activeCell="B11" sqref="B11"/>
    </sheetView>
  </sheetViews>
  <sheetFormatPr defaultColWidth="10.75390625" defaultRowHeight="12.75"/>
  <cols>
    <col min="1" max="1" width="23.625" style="1" customWidth="1"/>
    <col min="2" max="2" width="33.625" style="1" customWidth="1"/>
    <col min="3" max="3" width="15.625" style="1" customWidth="1"/>
    <col min="4" max="6" width="4.875" style="3" customWidth="1"/>
    <col min="7" max="7" width="12.625" style="1" customWidth="1"/>
    <col min="8" max="8" width="12.75390625" style="1" customWidth="1"/>
    <col min="9" max="9" width="4.125" style="13" customWidth="1"/>
    <col min="10" max="10" width="26.375" style="3" customWidth="1"/>
    <col min="11" max="13" width="4.875" style="3" customWidth="1"/>
    <col min="14" max="16384" width="10.75390625" style="1" customWidth="1"/>
  </cols>
  <sheetData>
    <row r="1" spans="1:13" s="86" customFormat="1" ht="13.5" thickBot="1">
      <c r="A1" s="211" t="s">
        <v>56</v>
      </c>
      <c r="B1" s="164">
        <f>IF(ISBLANK('Page de garde'!$C$8),"",'Page de garde'!$C$8)</f>
      </c>
      <c r="C1" s="164" t="str">
        <f>'Page de garde'!$C$6</f>
        <v>CQP FORMATEUR INTERNE EN SITUATION DE TRAVAIL DANS LES ENTREPRISES DE LA VIANDE</v>
      </c>
      <c r="D1" s="164"/>
      <c r="E1" s="164"/>
      <c r="F1" s="164"/>
      <c r="I1" s="164"/>
      <c r="J1" s="164"/>
      <c r="M1" s="211" t="s">
        <v>221</v>
      </c>
    </row>
    <row r="2" spans="1:14" ht="13.5">
      <c r="A2" s="23" t="s">
        <v>18</v>
      </c>
      <c r="B2" s="24"/>
      <c r="C2" s="24"/>
      <c r="D2" s="23" t="s">
        <v>19</v>
      </c>
      <c r="E2" s="146"/>
      <c r="F2" s="236"/>
      <c r="G2" s="23" t="s">
        <v>20</v>
      </c>
      <c r="H2" s="150"/>
      <c r="I2" s="147" t="s">
        <v>230</v>
      </c>
      <c r="J2" s="24"/>
      <c r="K2" s="24"/>
      <c r="L2" s="24"/>
      <c r="M2" s="150"/>
      <c r="N2" s="190"/>
    </row>
    <row r="3" spans="1:14" ht="13.5">
      <c r="A3" s="476" t="s">
        <v>6</v>
      </c>
      <c r="B3" s="478" t="s">
        <v>21</v>
      </c>
      <c r="C3" s="478" t="s">
        <v>22</v>
      </c>
      <c r="D3" s="7" t="s">
        <v>60</v>
      </c>
      <c r="E3" s="8"/>
      <c r="F3" s="12"/>
      <c r="G3" s="478" t="s">
        <v>85</v>
      </c>
      <c r="H3" s="478" t="s">
        <v>62</v>
      </c>
      <c r="I3" s="186"/>
      <c r="J3" s="187"/>
      <c r="K3" s="176"/>
      <c r="L3" s="176"/>
      <c r="M3" s="177"/>
      <c r="N3" s="190"/>
    </row>
    <row r="4" spans="1:14" ht="13.5" customHeight="1">
      <c r="A4" s="477"/>
      <c r="B4" s="479"/>
      <c r="C4" s="479"/>
      <c r="D4" s="9" t="s">
        <v>61</v>
      </c>
      <c r="E4" s="8"/>
      <c r="F4" s="12"/>
      <c r="G4" s="479"/>
      <c r="H4" s="479"/>
      <c r="I4" s="178"/>
      <c r="J4" s="179"/>
      <c r="K4" s="179"/>
      <c r="L4" s="179"/>
      <c r="M4" s="180"/>
      <c r="N4" s="190"/>
    </row>
    <row r="5" spans="1:14" ht="23.25">
      <c r="A5" s="5" t="s">
        <v>7</v>
      </c>
      <c r="B5" s="6"/>
      <c r="C5" s="6"/>
      <c r="D5" s="9" t="s">
        <v>23</v>
      </c>
      <c r="E5" s="8"/>
      <c r="F5" s="12"/>
      <c r="G5" s="479"/>
      <c r="H5" s="479"/>
      <c r="I5" s="172"/>
      <c r="J5" s="10"/>
      <c r="K5" s="181" t="s">
        <v>23</v>
      </c>
      <c r="L5" s="181"/>
      <c r="M5" s="182"/>
      <c r="N5" s="190"/>
    </row>
    <row r="6" spans="1:14" s="17" customFormat="1" ht="12" thickBot="1">
      <c r="A6" s="18" t="s">
        <v>8</v>
      </c>
      <c r="B6" s="19"/>
      <c r="C6" s="19"/>
      <c r="D6" s="66"/>
      <c r="E6" s="66"/>
      <c r="F6" s="237"/>
      <c r="G6" s="491"/>
      <c r="H6" s="491"/>
      <c r="I6" s="183"/>
      <c r="J6" s="184"/>
      <c r="K6" s="185">
        <f>IF(D6="","",D6)</f>
      </c>
      <c r="L6" s="185">
        <f>IF(E6="","",E6)</f>
      </c>
      <c r="M6" s="194">
        <f>IF(F6="","",F6)</f>
      </c>
      <c r="N6" s="191"/>
    </row>
    <row r="7" spans="1:13" s="17" customFormat="1" ht="13.5" thickBot="1">
      <c r="A7" s="495" t="s">
        <v>134</v>
      </c>
      <c r="B7" s="496"/>
      <c r="C7" s="497"/>
      <c r="D7" s="423"/>
      <c r="E7" s="423"/>
      <c r="F7" s="423"/>
      <c r="G7" s="118"/>
      <c r="H7" s="118"/>
      <c r="I7" s="380"/>
      <c r="J7" s="378"/>
      <c r="K7" s="424"/>
      <c r="L7" s="424"/>
      <c r="M7" s="424"/>
    </row>
    <row r="8" spans="1:13" ht="31.5">
      <c r="A8" s="399" t="s">
        <v>137</v>
      </c>
      <c r="B8" s="271" t="s">
        <v>135</v>
      </c>
      <c r="C8" s="271"/>
      <c r="D8" s="67">
        <v>0</v>
      </c>
      <c r="E8" s="67">
        <v>0</v>
      </c>
      <c r="F8" s="67">
        <v>0</v>
      </c>
      <c r="G8" s="400"/>
      <c r="H8" s="401"/>
      <c r="I8" s="420" t="s">
        <v>170</v>
      </c>
      <c r="J8" s="420" t="s">
        <v>172</v>
      </c>
      <c r="K8" s="448">
        <f aca="true" t="shared" si="0" ref="K8:M9">IF(OR(ISBLANK(D8)),"",SUM(D8:D8)/COUNT(D8:D8))</f>
        <v>0</v>
      </c>
      <c r="L8" s="451">
        <f t="shared" si="0"/>
        <v>0</v>
      </c>
      <c r="M8" s="452">
        <f t="shared" si="0"/>
        <v>0</v>
      </c>
    </row>
    <row r="9" spans="1:13" ht="31.5">
      <c r="A9" s="426"/>
      <c r="B9" s="275" t="s">
        <v>136</v>
      </c>
      <c r="C9" s="275"/>
      <c r="D9" s="72">
        <v>0</v>
      </c>
      <c r="E9" s="72">
        <v>0</v>
      </c>
      <c r="F9" s="72">
        <v>0</v>
      </c>
      <c r="G9" s="393"/>
      <c r="H9" s="394"/>
      <c r="I9" s="396" t="s">
        <v>171</v>
      </c>
      <c r="J9" s="396" t="s">
        <v>173</v>
      </c>
      <c r="K9" s="449">
        <f t="shared" si="0"/>
        <v>0</v>
      </c>
      <c r="L9" s="449">
        <f t="shared" si="0"/>
        <v>0</v>
      </c>
      <c r="M9" s="450">
        <f t="shared" si="0"/>
        <v>0</v>
      </c>
    </row>
    <row r="10" spans="1:13" ht="14.25" customHeight="1" thickBot="1">
      <c r="A10" s="411" t="s">
        <v>43</v>
      </c>
      <c r="B10" s="412"/>
      <c r="C10" s="412"/>
      <c r="D10" s="413"/>
      <c r="E10" s="413"/>
      <c r="F10" s="413"/>
      <c r="G10" s="414"/>
      <c r="H10" s="415"/>
      <c r="I10" s="389"/>
      <c r="J10" s="389"/>
      <c r="K10" s="416"/>
      <c r="L10" s="416"/>
      <c r="M10" s="417"/>
    </row>
    <row r="11" spans="1:13" ht="49.5">
      <c r="A11" s="399" t="s">
        <v>138</v>
      </c>
      <c r="B11" s="460" t="s">
        <v>242</v>
      </c>
      <c r="C11" s="456"/>
      <c r="D11" s="457">
        <v>0</v>
      </c>
      <c r="E11" s="457">
        <v>0</v>
      </c>
      <c r="F11" s="457">
        <v>0</v>
      </c>
      <c r="G11" s="458"/>
      <c r="H11" s="459"/>
      <c r="I11" s="484" t="s">
        <v>175</v>
      </c>
      <c r="J11" s="484" t="s">
        <v>236</v>
      </c>
      <c r="K11" s="482">
        <f>IF(OR(ISBLANK(D11),ISBLANK(D12)),"",SUM(D11:D12)/COUNT(D11:D12))</f>
        <v>0</v>
      </c>
      <c r="L11" s="482">
        <f>IF(OR(ISBLANK(E11),ISBLANK(E12)),"",SUM(E11:E12)/COUNT(E11:E12))</f>
        <v>0</v>
      </c>
      <c r="M11" s="492">
        <f>IF(OR(ISBLANK(F11),ISBLANK(F12)),"",SUM(F11:F12)/COUNT(F11:F12))</f>
        <v>0</v>
      </c>
    </row>
    <row r="12" spans="1:13" ht="39.75">
      <c r="A12" s="402"/>
      <c r="B12" s="460" t="s">
        <v>174</v>
      </c>
      <c r="C12" s="461"/>
      <c r="D12" s="462">
        <v>0</v>
      </c>
      <c r="E12" s="462">
        <v>0</v>
      </c>
      <c r="F12" s="462">
        <v>0</v>
      </c>
      <c r="G12" s="463"/>
      <c r="H12" s="464"/>
      <c r="I12" s="480"/>
      <c r="J12" s="480"/>
      <c r="K12" s="483"/>
      <c r="L12" s="483"/>
      <c r="M12" s="493"/>
    </row>
    <row r="13" spans="1:13" ht="31.5">
      <c r="A13" s="429"/>
      <c r="B13" s="461" t="s">
        <v>139</v>
      </c>
      <c r="C13" s="461"/>
      <c r="D13" s="462">
        <v>0</v>
      </c>
      <c r="E13" s="462">
        <v>0</v>
      </c>
      <c r="F13" s="462">
        <v>0</v>
      </c>
      <c r="G13" s="463"/>
      <c r="H13" s="464"/>
      <c r="I13" s="465" t="s">
        <v>176</v>
      </c>
      <c r="J13" s="465" t="s">
        <v>177</v>
      </c>
      <c r="K13" s="449">
        <f aca="true" t="shared" si="1" ref="K13:M15">IF(OR(ISBLANK(D13)),"",SUM(D13:D13)/COUNT(D13:D13))</f>
        <v>0</v>
      </c>
      <c r="L13" s="449">
        <f t="shared" si="1"/>
        <v>0</v>
      </c>
      <c r="M13" s="450">
        <f t="shared" si="1"/>
        <v>0</v>
      </c>
    </row>
    <row r="14" spans="1:13" ht="52.5">
      <c r="A14" s="403"/>
      <c r="B14" s="461" t="s">
        <v>241</v>
      </c>
      <c r="C14" s="461"/>
      <c r="D14" s="466">
        <v>0</v>
      </c>
      <c r="E14" s="466">
        <v>0</v>
      </c>
      <c r="F14" s="466">
        <v>0</v>
      </c>
      <c r="G14" s="463"/>
      <c r="H14" s="464"/>
      <c r="I14" s="465" t="s">
        <v>179</v>
      </c>
      <c r="J14" s="465" t="s">
        <v>237</v>
      </c>
      <c r="K14" s="449">
        <f t="shared" si="1"/>
        <v>0</v>
      </c>
      <c r="L14" s="449">
        <f t="shared" si="1"/>
        <v>0</v>
      </c>
      <c r="M14" s="450">
        <f t="shared" si="1"/>
        <v>0</v>
      </c>
    </row>
    <row r="15" spans="1:13" ht="63">
      <c r="A15" s="403"/>
      <c r="B15" s="461" t="s">
        <v>140</v>
      </c>
      <c r="C15" s="461"/>
      <c r="D15" s="466">
        <v>0</v>
      </c>
      <c r="E15" s="467">
        <v>0</v>
      </c>
      <c r="F15" s="467">
        <v>0</v>
      </c>
      <c r="G15" s="463"/>
      <c r="H15" s="464"/>
      <c r="I15" s="465" t="s">
        <v>181</v>
      </c>
      <c r="J15" s="465" t="s">
        <v>183</v>
      </c>
      <c r="K15" s="449">
        <f t="shared" si="1"/>
        <v>0</v>
      </c>
      <c r="L15" s="449">
        <f t="shared" si="1"/>
        <v>0</v>
      </c>
      <c r="M15" s="450">
        <f t="shared" si="1"/>
        <v>0</v>
      </c>
    </row>
    <row r="16" spans="1:13" ht="14.25" customHeight="1" thickBot="1">
      <c r="A16" s="411" t="s">
        <v>43</v>
      </c>
      <c r="B16" s="412"/>
      <c r="C16" s="412"/>
      <c r="D16" s="413"/>
      <c r="E16" s="413"/>
      <c r="F16" s="413"/>
      <c r="G16" s="414"/>
      <c r="H16" s="415"/>
      <c r="I16" s="389"/>
      <c r="J16" s="389"/>
      <c r="K16" s="416"/>
      <c r="L16" s="416"/>
      <c r="M16" s="417"/>
    </row>
    <row r="17" spans="1:13" ht="39.75">
      <c r="A17" s="399" t="s">
        <v>141</v>
      </c>
      <c r="B17" s="428" t="s">
        <v>184</v>
      </c>
      <c r="C17" s="271"/>
      <c r="D17" s="67">
        <v>0</v>
      </c>
      <c r="E17" s="67">
        <v>0</v>
      </c>
      <c r="F17" s="67">
        <v>0</v>
      </c>
      <c r="G17" s="400"/>
      <c r="H17" s="401"/>
      <c r="I17" s="498" t="s">
        <v>182</v>
      </c>
      <c r="J17" s="498" t="s">
        <v>187</v>
      </c>
      <c r="K17" s="482">
        <f>IF(OR(ISBLANK(D17),ISBLANK(D18)),"",SUM(D17:D18)/COUNT(D17:D18))</f>
        <v>0</v>
      </c>
      <c r="L17" s="482">
        <f>IF(OR(ISBLANK(E17),ISBLANK(E18)),"",SUM(E17:E18)/COUNT(E17:E18))</f>
        <v>0</v>
      </c>
      <c r="M17" s="492">
        <f>IF(OR(ISBLANK(F17),ISBLANK(F18)),"",SUM(F17:F18)/COUNT(F17:F18))</f>
        <v>0</v>
      </c>
    </row>
    <row r="18" spans="1:13" ht="30">
      <c r="A18" s="402"/>
      <c r="B18" s="395" t="s">
        <v>185</v>
      </c>
      <c r="C18" s="275"/>
      <c r="D18" s="72">
        <v>0</v>
      </c>
      <c r="E18" s="72">
        <v>0</v>
      </c>
      <c r="F18" s="72">
        <v>0</v>
      </c>
      <c r="G18" s="393"/>
      <c r="H18" s="394"/>
      <c r="I18" s="499"/>
      <c r="J18" s="499"/>
      <c r="K18" s="483"/>
      <c r="L18" s="483"/>
      <c r="M18" s="493"/>
    </row>
    <row r="19" spans="1:13" ht="30">
      <c r="A19" s="421"/>
      <c r="B19" s="395" t="s">
        <v>189</v>
      </c>
      <c r="C19" s="275"/>
      <c r="D19" s="72">
        <v>0</v>
      </c>
      <c r="E19" s="72">
        <v>0</v>
      </c>
      <c r="F19" s="72">
        <v>0</v>
      </c>
      <c r="G19" s="393"/>
      <c r="H19" s="394"/>
      <c r="I19" s="499" t="s">
        <v>186</v>
      </c>
      <c r="J19" s="499" t="s">
        <v>180</v>
      </c>
      <c r="K19" s="483">
        <f>IF(OR(ISBLANK(D19),ISBLANK(D20)),"",SUM(D19:D20)/COUNT(D19:D20))</f>
        <v>0</v>
      </c>
      <c r="L19" s="483">
        <f>IF(OR(ISBLANK(E19),ISBLANK(E20)),"",SUM(E19:E20)/COUNT(E19:E20))</f>
        <v>0</v>
      </c>
      <c r="M19" s="493">
        <f>IF(OR(ISBLANK(F19),ISBLANK(F20)),"",SUM(F19:F20)/COUNT(F19:F20))</f>
        <v>0</v>
      </c>
    </row>
    <row r="20" spans="1:13" ht="30">
      <c r="A20" s="421"/>
      <c r="B20" s="275" t="s">
        <v>178</v>
      </c>
      <c r="C20" s="275"/>
      <c r="D20" s="453">
        <v>0</v>
      </c>
      <c r="E20" s="453">
        <v>0</v>
      </c>
      <c r="F20" s="427">
        <v>0</v>
      </c>
      <c r="G20" s="393"/>
      <c r="H20" s="394"/>
      <c r="I20" s="499"/>
      <c r="J20" s="499"/>
      <c r="K20" s="483"/>
      <c r="L20" s="483"/>
      <c r="M20" s="493"/>
    </row>
    <row r="21" spans="1:13" ht="14.25" customHeight="1" thickBot="1">
      <c r="A21" s="422" t="s">
        <v>43</v>
      </c>
      <c r="B21" s="405"/>
      <c r="C21" s="405"/>
      <c r="D21" s="406"/>
      <c r="E21" s="406"/>
      <c r="F21" s="406"/>
      <c r="G21" s="407"/>
      <c r="H21" s="408"/>
      <c r="I21" s="387"/>
      <c r="J21" s="387"/>
      <c r="K21" s="409"/>
      <c r="L21" s="409"/>
      <c r="M21" s="410"/>
    </row>
    <row r="22" spans="1:13" ht="19.5">
      <c r="A22" s="431" t="s">
        <v>142</v>
      </c>
      <c r="B22" s="432" t="s">
        <v>193</v>
      </c>
      <c r="C22" s="375"/>
      <c r="D22" s="71">
        <v>0</v>
      </c>
      <c r="E22" s="71">
        <v>0</v>
      </c>
      <c r="F22" s="71">
        <v>0</v>
      </c>
      <c r="G22" s="397"/>
      <c r="H22" s="398"/>
      <c r="I22" s="500" t="s">
        <v>188</v>
      </c>
      <c r="J22" s="500" t="s">
        <v>192</v>
      </c>
      <c r="K22" s="501">
        <f>IF(OR(ISBLANK(D22),ISBLANK(D23)),"",SUM(D22:D23)/COUNT(D22:D23))</f>
        <v>0</v>
      </c>
      <c r="L22" s="501">
        <f>IF(OR(ISBLANK(E22),ISBLANK(E23)),"",SUM(E22:E23)/COUNT(E22:E23))</f>
        <v>0</v>
      </c>
      <c r="M22" s="503">
        <f>IF(OR(ISBLANK(F22),ISBLANK(F23)),"",SUM(F22:F23)/COUNT(F22:F23))</f>
        <v>0</v>
      </c>
    </row>
    <row r="23" spans="1:13" ht="30">
      <c r="A23" s="402"/>
      <c r="B23" s="395" t="s">
        <v>190</v>
      </c>
      <c r="C23" s="275"/>
      <c r="D23" s="72">
        <v>0</v>
      </c>
      <c r="E23" s="72">
        <v>0</v>
      </c>
      <c r="F23" s="72">
        <v>0</v>
      </c>
      <c r="G23" s="393"/>
      <c r="H23" s="394"/>
      <c r="I23" s="499"/>
      <c r="J23" s="499"/>
      <c r="K23" s="483"/>
      <c r="L23" s="483"/>
      <c r="M23" s="493"/>
    </row>
    <row r="24" spans="1:13" ht="30">
      <c r="A24" s="421"/>
      <c r="B24" s="395" t="s">
        <v>194</v>
      </c>
      <c r="C24" s="275"/>
      <c r="D24" s="72">
        <v>0</v>
      </c>
      <c r="E24" s="72">
        <v>0</v>
      </c>
      <c r="F24" s="72">
        <v>0</v>
      </c>
      <c r="G24" s="393"/>
      <c r="H24" s="394"/>
      <c r="I24" s="499" t="s">
        <v>191</v>
      </c>
      <c r="J24" s="502" t="s">
        <v>197</v>
      </c>
      <c r="K24" s="483">
        <f>IF(OR(ISBLANK(D24),ISBLANK(D25)),"",SUM(D24:D25)/COUNT(D24:D25))</f>
        <v>0</v>
      </c>
      <c r="L24" s="483">
        <f>IF(OR(ISBLANK(E24),ISBLANK(E25)),"",SUM(E24:E25)/COUNT(E24:E25))</f>
        <v>0</v>
      </c>
      <c r="M24" s="493">
        <f>IF(OR(ISBLANK(F24),ISBLANK(F25)),"",SUM(F24:F25)/COUNT(F24:F25))</f>
        <v>0</v>
      </c>
    </row>
    <row r="25" spans="1:13" ht="21">
      <c r="A25" s="421"/>
      <c r="B25" s="425" t="s">
        <v>195</v>
      </c>
      <c r="C25" s="275"/>
      <c r="D25" s="427">
        <v>0</v>
      </c>
      <c r="E25" s="453">
        <v>0</v>
      </c>
      <c r="F25" s="453">
        <v>0</v>
      </c>
      <c r="G25" s="393"/>
      <c r="H25" s="394"/>
      <c r="I25" s="499"/>
      <c r="J25" s="502"/>
      <c r="K25" s="483"/>
      <c r="L25" s="483"/>
      <c r="M25" s="493"/>
    </row>
    <row r="26" spans="1:13" ht="14.25" customHeight="1" thickBot="1">
      <c r="A26" s="422" t="s">
        <v>43</v>
      </c>
      <c r="B26" s="430"/>
      <c r="C26" s="405"/>
      <c r="D26" s="406"/>
      <c r="E26" s="406"/>
      <c r="F26" s="406"/>
      <c r="G26" s="407"/>
      <c r="H26" s="408"/>
      <c r="I26" s="387"/>
      <c r="J26" s="387"/>
      <c r="K26" s="409"/>
      <c r="L26" s="409"/>
      <c r="M26" s="410"/>
    </row>
    <row r="27" spans="1:13" ht="13.5">
      <c r="A27" s="243"/>
      <c r="B27" s="243"/>
      <c r="C27" s="243"/>
      <c r="D27" s="244"/>
      <c r="E27" s="244"/>
      <c r="F27" s="244"/>
      <c r="G27" s="243"/>
      <c r="H27" s="243"/>
      <c r="I27" s="245"/>
      <c r="J27" s="244"/>
      <c r="K27" s="244"/>
      <c r="L27" s="244"/>
      <c r="M27" s="244"/>
    </row>
  </sheetData>
  <sheetProtection/>
  <mergeCells count="31">
    <mergeCell ref="K11:K12"/>
    <mergeCell ref="L11:L12"/>
    <mergeCell ref="M11:M12"/>
    <mergeCell ref="K17:K18"/>
    <mergeCell ref="L17:L18"/>
    <mergeCell ref="M17:M18"/>
    <mergeCell ref="M24:M25"/>
    <mergeCell ref="J19:J20"/>
    <mergeCell ref="I19:I20"/>
    <mergeCell ref="M22:M23"/>
    <mergeCell ref="K19:K20"/>
    <mergeCell ref="L19:L20"/>
    <mergeCell ref="M19:M20"/>
    <mergeCell ref="J22:J23"/>
    <mergeCell ref="I22:I23"/>
    <mergeCell ref="K22:K23"/>
    <mergeCell ref="L22:L23"/>
    <mergeCell ref="J24:J25"/>
    <mergeCell ref="I24:I25"/>
    <mergeCell ref="K24:K25"/>
    <mergeCell ref="L24:L25"/>
    <mergeCell ref="A3:A4"/>
    <mergeCell ref="B3:B4"/>
    <mergeCell ref="C3:C4"/>
    <mergeCell ref="A7:C7"/>
    <mergeCell ref="J17:J18"/>
    <mergeCell ref="I17:I18"/>
    <mergeCell ref="J11:J12"/>
    <mergeCell ref="I11:I12"/>
    <mergeCell ref="G3:G6"/>
    <mergeCell ref="H3:H6"/>
  </mergeCells>
  <conditionalFormatting sqref="D17:F20 D8:F9 D22:F25 D11:F15">
    <cfRule type="cellIs" priority="5" dxfId="50" operator="equal" stopIfTrue="1">
      <formula>1</formula>
    </cfRule>
  </conditionalFormatting>
  <conditionalFormatting sqref="I11 I8 I17 I22">
    <cfRule type="cellIs" priority="6" dxfId="49" operator="equal" stopIfTrue="1">
      <formula>"erreur"</formula>
    </cfRule>
  </conditionalFormatting>
  <dataValidations count="1">
    <dataValidation type="whole" allowBlank="1" showInputMessage="1" showErrorMessage="1" prompt="Saisir 0 ou 1" error="Les valeurs admises sont 0 ou 1" sqref="D8:F9 D22:F24 D17:F19 D11:F13">
      <formula1>0</formula1>
      <formula2>1</formula2>
    </dataValidation>
  </dataValidations>
  <printOptions/>
  <pageMargins left="0.7480314960629921" right="0.7480314960629921" top="0.5905511811023623" bottom="0.7874015748031497" header="0.5118110236220472" footer="0.5118110236220472"/>
  <pageSetup horizontalDpi="600" verticalDpi="600" orientation="landscape" paperSize="9" scale="73" r:id="rId1"/>
  <headerFooter alignWithMargins="0">
    <oddFooter>&amp;Cpage &amp;P</oddFooter>
  </headerFooter>
  <ignoredErrors>
    <ignoredError sqref="K22:M22 K24:M24 K17:M17 K19:M19 K11:M11" formulaRange="1"/>
  </ignoredErrors>
</worksheet>
</file>

<file path=xl/worksheets/sheet5.xml><?xml version="1.0" encoding="utf-8"?>
<worksheet xmlns="http://schemas.openxmlformats.org/spreadsheetml/2006/main" xmlns:r="http://schemas.openxmlformats.org/officeDocument/2006/relationships">
  <dimension ref="A1:N17"/>
  <sheetViews>
    <sheetView view="pageBreakPreview" zoomScale="60" zoomScaleNormal="70" workbookViewId="0" topLeftCell="A1">
      <selection activeCell="H8" sqref="H8"/>
    </sheetView>
  </sheetViews>
  <sheetFormatPr defaultColWidth="10.75390625" defaultRowHeight="12.75"/>
  <cols>
    <col min="1" max="1" width="23.625" style="1" customWidth="1"/>
    <col min="2" max="2" width="27.875" style="1" customWidth="1"/>
    <col min="3" max="3" width="15.625" style="1" customWidth="1"/>
    <col min="4" max="6" width="4.875" style="3" customWidth="1"/>
    <col min="7" max="8" width="12.625" style="1" customWidth="1"/>
    <col min="9" max="9" width="4.125" style="13" customWidth="1"/>
    <col min="10" max="10" width="20.375" style="3" customWidth="1"/>
    <col min="11" max="13" width="4.875" style="3" customWidth="1"/>
    <col min="14" max="16384" width="10.75390625" style="1" customWidth="1"/>
  </cols>
  <sheetData>
    <row r="1" spans="1:13" s="86" customFormat="1" ht="13.5" thickBot="1">
      <c r="A1" s="211" t="s">
        <v>56</v>
      </c>
      <c r="B1" s="164">
        <f>IF(ISBLANK('Page de garde'!$C$8),"",'Page de garde'!$C$8)</f>
      </c>
      <c r="C1" s="164" t="str">
        <f>'Page de garde'!$C$6</f>
        <v>CQP FORMATEUR INTERNE EN SITUATION DE TRAVAIL DANS LES ENTREPRISES DE LA VIANDE</v>
      </c>
      <c r="E1" s="164"/>
      <c r="F1" s="164"/>
      <c r="I1" s="164"/>
      <c r="M1" s="211" t="s">
        <v>222</v>
      </c>
    </row>
    <row r="2" spans="1:14" ht="13.5">
      <c r="A2" s="23" t="s">
        <v>18</v>
      </c>
      <c r="B2" s="24"/>
      <c r="C2" s="24"/>
      <c r="D2" s="23" t="s">
        <v>19</v>
      </c>
      <c r="E2" s="146"/>
      <c r="F2" s="236"/>
      <c r="G2" s="23" t="s">
        <v>20</v>
      </c>
      <c r="H2" s="150"/>
      <c r="I2" s="147" t="s">
        <v>230</v>
      </c>
      <c r="J2" s="24"/>
      <c r="K2" s="24"/>
      <c r="L2" s="24"/>
      <c r="M2" s="150"/>
      <c r="N2" s="190"/>
    </row>
    <row r="3" spans="1:14" ht="13.5">
      <c r="A3" s="476" t="s">
        <v>6</v>
      </c>
      <c r="B3" s="478" t="s">
        <v>21</v>
      </c>
      <c r="C3" s="478" t="s">
        <v>22</v>
      </c>
      <c r="D3" s="7" t="s">
        <v>60</v>
      </c>
      <c r="E3" s="8"/>
      <c r="F3" s="12"/>
      <c r="G3" s="478" t="s">
        <v>85</v>
      </c>
      <c r="H3" s="478" t="s">
        <v>62</v>
      </c>
      <c r="I3" s="186"/>
      <c r="J3" s="187"/>
      <c r="K3" s="165"/>
      <c r="L3" s="165"/>
      <c r="M3" s="166"/>
      <c r="N3" s="190"/>
    </row>
    <row r="4" spans="1:14" ht="13.5" customHeight="1">
      <c r="A4" s="477"/>
      <c r="B4" s="479"/>
      <c r="C4" s="479"/>
      <c r="D4" s="9" t="s">
        <v>61</v>
      </c>
      <c r="E4" s="8"/>
      <c r="F4" s="12"/>
      <c r="G4" s="479"/>
      <c r="H4" s="479"/>
      <c r="I4" s="167"/>
      <c r="J4" s="168"/>
      <c r="K4" s="168"/>
      <c r="L4" s="168"/>
      <c r="M4" s="169"/>
      <c r="N4" s="190"/>
    </row>
    <row r="5" spans="1:14" ht="23.25">
      <c r="A5" s="5" t="s">
        <v>7</v>
      </c>
      <c r="B5" s="6"/>
      <c r="C5" s="6"/>
      <c r="D5" s="9" t="s">
        <v>23</v>
      </c>
      <c r="E5" s="8"/>
      <c r="F5" s="12"/>
      <c r="G5" s="479"/>
      <c r="H5" s="479"/>
      <c r="I5" s="188"/>
      <c r="J5" s="10"/>
      <c r="K5" s="11" t="s">
        <v>23</v>
      </c>
      <c r="L5" s="11"/>
      <c r="M5" s="12"/>
      <c r="N5" s="190"/>
    </row>
    <row r="6" spans="1:14" s="17" customFormat="1" ht="10.5" thickBot="1">
      <c r="A6" s="18" t="s">
        <v>8</v>
      </c>
      <c r="B6" s="19"/>
      <c r="C6" s="19"/>
      <c r="D6" s="66"/>
      <c r="E6" s="66"/>
      <c r="F6" s="237"/>
      <c r="G6" s="491"/>
      <c r="H6" s="491"/>
      <c r="I6" s="58"/>
      <c r="J6" s="20"/>
      <c r="K6" s="136">
        <f>IF(D6="","",D6)</f>
      </c>
      <c r="L6" s="136">
        <f>IF(E6="","",E6)</f>
      </c>
      <c r="M6" s="192">
        <f>IF(F6="","",F6)</f>
      </c>
      <c r="N6" s="191"/>
    </row>
    <row r="7" spans="1:13" s="17" customFormat="1" ht="13.5" thickBot="1">
      <c r="A7" s="495" t="s">
        <v>143</v>
      </c>
      <c r="B7" s="496"/>
      <c r="C7" s="497"/>
      <c r="D7" s="423"/>
      <c r="E7" s="423"/>
      <c r="F7" s="423"/>
      <c r="G7" s="118"/>
      <c r="H7" s="118"/>
      <c r="I7" s="380"/>
      <c r="J7" s="378"/>
      <c r="K7" s="424"/>
      <c r="L7" s="424"/>
      <c r="M7" s="424"/>
    </row>
    <row r="8" spans="1:13" ht="52.5">
      <c r="A8" s="399" t="s">
        <v>144</v>
      </c>
      <c r="B8" s="271" t="s">
        <v>145</v>
      </c>
      <c r="C8" s="271"/>
      <c r="D8" s="67">
        <v>0</v>
      </c>
      <c r="E8" s="67">
        <v>0</v>
      </c>
      <c r="F8" s="67">
        <v>0</v>
      </c>
      <c r="G8" s="400"/>
      <c r="H8" s="401"/>
      <c r="I8" s="420" t="s">
        <v>196</v>
      </c>
      <c r="J8" s="420" t="s">
        <v>204</v>
      </c>
      <c r="K8" s="448">
        <f>IF(OR(ISBLANK(D8)),"",SUM(D8:D8)/COUNT(D8:D8))</f>
        <v>0</v>
      </c>
      <c r="L8" s="451">
        <f>IF(OR(ISBLANK(E8)),"",SUM(E8:E8)/COUNT(E8:E8))</f>
        <v>0</v>
      </c>
      <c r="M8" s="452">
        <f>IF(OR(ISBLANK(F8)),"",SUM(F8:F8)/COUNT(F8:F8))</f>
        <v>0</v>
      </c>
    </row>
    <row r="9" spans="1:13" ht="19.5">
      <c r="A9" s="402"/>
      <c r="B9" s="395" t="s">
        <v>198</v>
      </c>
      <c r="C9" s="275"/>
      <c r="D9" s="72">
        <v>0</v>
      </c>
      <c r="E9" s="72">
        <v>0</v>
      </c>
      <c r="F9" s="72">
        <v>0</v>
      </c>
      <c r="G9" s="393"/>
      <c r="H9" s="394"/>
      <c r="I9" s="499" t="s">
        <v>203</v>
      </c>
      <c r="J9" s="499" t="s">
        <v>202</v>
      </c>
      <c r="K9" s="481">
        <f>IF(OR(ISBLANK(D9),ISBLANK(D10),ISBLANK(D11)),"",SUM(D9:D11)/COUNT(D9:D11))</f>
        <v>0</v>
      </c>
      <c r="L9" s="481">
        <f>IF(OR(ISBLANK(E9),ISBLANK(E10),ISBLANK(E11)),"",SUM(E9:E11)/COUNT(E9:E11))</f>
        <v>0</v>
      </c>
      <c r="M9" s="494">
        <f>IF(OR(ISBLANK(F9),ISBLANK(F10),ISBLANK(F11)),"",SUM(F9:F11)/COUNT(F9:F11))</f>
        <v>0</v>
      </c>
    </row>
    <row r="10" spans="1:13" ht="19.5">
      <c r="A10" s="402"/>
      <c r="B10" s="395" t="s">
        <v>199</v>
      </c>
      <c r="C10" s="275"/>
      <c r="D10" s="72">
        <v>0</v>
      </c>
      <c r="E10" s="72">
        <v>0</v>
      </c>
      <c r="F10" s="72">
        <v>0</v>
      </c>
      <c r="G10" s="393"/>
      <c r="H10" s="394"/>
      <c r="I10" s="499"/>
      <c r="J10" s="499"/>
      <c r="K10" s="481"/>
      <c r="L10" s="481"/>
      <c r="M10" s="494"/>
    </row>
    <row r="11" spans="1:13" ht="30">
      <c r="A11" s="433"/>
      <c r="B11" s="395" t="s">
        <v>200</v>
      </c>
      <c r="C11" s="275"/>
      <c r="D11" s="72">
        <v>0</v>
      </c>
      <c r="E11" s="72">
        <v>0</v>
      </c>
      <c r="F11" s="72">
        <v>0</v>
      </c>
      <c r="G11" s="393"/>
      <c r="H11" s="394"/>
      <c r="I11" s="499"/>
      <c r="J11" s="499"/>
      <c r="K11" s="481"/>
      <c r="L11" s="481"/>
      <c r="M11" s="494"/>
    </row>
    <row r="12" spans="1:13" ht="30">
      <c r="A12" s="433"/>
      <c r="B12" s="395" t="s">
        <v>205</v>
      </c>
      <c r="C12" s="275"/>
      <c r="D12" s="72">
        <v>0</v>
      </c>
      <c r="E12" s="72">
        <v>0</v>
      </c>
      <c r="F12" s="72">
        <v>0</v>
      </c>
      <c r="G12" s="393"/>
      <c r="H12" s="394"/>
      <c r="I12" s="499" t="s">
        <v>201</v>
      </c>
      <c r="J12" s="499" t="s">
        <v>208</v>
      </c>
      <c r="K12" s="481">
        <f>IF(OR(ISBLANK(D12),ISBLANK(D13)),"",SUM(D12:D13)/COUNT(D12:D13))</f>
        <v>0</v>
      </c>
      <c r="L12" s="481">
        <f>IF(OR(ISBLANK(E12),ISBLANK(E13)),"",SUM(E12:E13)/COUNT(E12:E13))</f>
        <v>0</v>
      </c>
      <c r="M12" s="494">
        <f>IF(OR(ISBLANK(F12),ISBLANK(F13)),"",SUM(F12:F13)/COUNT(F12:F13))</f>
        <v>0</v>
      </c>
    </row>
    <row r="13" spans="1:13" ht="39.75">
      <c r="A13" s="433"/>
      <c r="B13" s="395" t="s">
        <v>206</v>
      </c>
      <c r="C13" s="275"/>
      <c r="D13" s="453">
        <v>0</v>
      </c>
      <c r="E13" s="453">
        <v>0</v>
      </c>
      <c r="F13" s="453">
        <v>0</v>
      </c>
      <c r="G13" s="393"/>
      <c r="H13" s="394"/>
      <c r="I13" s="499"/>
      <c r="J13" s="499"/>
      <c r="K13" s="481"/>
      <c r="L13" s="481"/>
      <c r="M13" s="494"/>
    </row>
    <row r="14" spans="1:13" ht="30">
      <c r="A14" s="433"/>
      <c r="B14" s="395" t="s">
        <v>209</v>
      </c>
      <c r="C14" s="275"/>
      <c r="D14" s="453">
        <v>0</v>
      </c>
      <c r="E14" s="453">
        <v>0</v>
      </c>
      <c r="F14" s="453">
        <v>0</v>
      </c>
      <c r="G14" s="393"/>
      <c r="H14" s="394"/>
      <c r="I14" s="499" t="s">
        <v>207</v>
      </c>
      <c r="J14" s="499" t="s">
        <v>212</v>
      </c>
      <c r="K14" s="481">
        <f>IF(OR(ISBLANK(D14),ISBLANK(D15)),"",SUM(D14:D15)/COUNT(D14:D15))</f>
        <v>0</v>
      </c>
      <c r="L14" s="481">
        <f>IF(OR(ISBLANK(E14),ISBLANK(E15)),"",SUM(E14:E15)/COUNT(E14:E15))</f>
        <v>0</v>
      </c>
      <c r="M14" s="494">
        <f>IF(OR(ISBLANK(F14),ISBLANK(F15)),"",SUM(F14:F15)/COUNT(F14:F15))</f>
        <v>0</v>
      </c>
    </row>
    <row r="15" spans="1:13" ht="54.75" customHeight="1">
      <c r="A15" s="433"/>
      <c r="B15" s="395" t="s">
        <v>210</v>
      </c>
      <c r="C15" s="275"/>
      <c r="D15" s="453">
        <v>0</v>
      </c>
      <c r="E15" s="453">
        <v>0</v>
      </c>
      <c r="F15" s="453">
        <v>0</v>
      </c>
      <c r="G15" s="393"/>
      <c r="H15" s="394"/>
      <c r="I15" s="499"/>
      <c r="J15" s="499"/>
      <c r="K15" s="481"/>
      <c r="L15" s="481"/>
      <c r="M15" s="494"/>
    </row>
    <row r="16" spans="1:13" ht="14.25" customHeight="1" thickBot="1">
      <c r="A16" s="404" t="s">
        <v>43</v>
      </c>
      <c r="B16" s="405"/>
      <c r="C16" s="405"/>
      <c r="D16" s="406"/>
      <c r="E16" s="406"/>
      <c r="F16" s="406"/>
      <c r="G16" s="407"/>
      <c r="H16" s="408"/>
      <c r="I16" s="387"/>
      <c r="J16" s="387"/>
      <c r="K16" s="409"/>
      <c r="L16" s="409"/>
      <c r="M16" s="410"/>
    </row>
    <row r="17" spans="1:13" ht="13.5">
      <c r="A17" s="243"/>
      <c r="B17" s="243"/>
      <c r="C17" s="243"/>
      <c r="D17" s="244"/>
      <c r="E17" s="244"/>
      <c r="F17" s="244"/>
      <c r="G17" s="243"/>
      <c r="H17" s="243"/>
      <c r="I17" s="245"/>
      <c r="J17" s="244"/>
      <c r="K17" s="244"/>
      <c r="L17" s="244"/>
      <c r="M17" s="244"/>
    </row>
  </sheetData>
  <sheetProtection/>
  <mergeCells count="21">
    <mergeCell ref="K14:K15"/>
    <mergeCell ref="L14:L15"/>
    <mergeCell ref="M14:M15"/>
    <mergeCell ref="K9:K11"/>
    <mergeCell ref="L9:L11"/>
    <mergeCell ref="M9:M11"/>
    <mergeCell ref="K12:K13"/>
    <mergeCell ref="L12:L13"/>
    <mergeCell ref="M12:M13"/>
    <mergeCell ref="J9:J11"/>
    <mergeCell ref="I9:I11"/>
    <mergeCell ref="J12:J13"/>
    <mergeCell ref="I12:I13"/>
    <mergeCell ref="J14:J15"/>
    <mergeCell ref="I14:I15"/>
    <mergeCell ref="G3:G6"/>
    <mergeCell ref="H3:H6"/>
    <mergeCell ref="A3:A4"/>
    <mergeCell ref="B3:B4"/>
    <mergeCell ref="C3:C4"/>
    <mergeCell ref="A7:C7"/>
  </mergeCells>
  <conditionalFormatting sqref="D8:F15">
    <cfRule type="cellIs" priority="1" dxfId="48" operator="equal" stopIfTrue="1">
      <formula>1</formula>
    </cfRule>
  </conditionalFormatting>
  <conditionalFormatting sqref="I8">
    <cfRule type="cellIs" priority="2" dxfId="49" operator="equal" stopIfTrue="1">
      <formula>"erreur"</formula>
    </cfRule>
  </conditionalFormatting>
  <dataValidations count="1">
    <dataValidation type="whole" allowBlank="1" showInputMessage="1" showErrorMessage="1" prompt="Saisir 0 ou 1" error="Les valeurs admises sont 0 ou 1" sqref="D8:F12">
      <formula1>0</formula1>
      <formula2>1</formula2>
    </dataValidation>
  </dataValidations>
  <printOptions/>
  <pageMargins left="0.7480314960629921" right="0.7480314960629921" top="0.5905511811023623" bottom="0.7874015748031497" header="0.11811023622047245" footer="0.5118110236220472"/>
  <pageSetup horizontalDpi="600" verticalDpi="600" orientation="landscape" paperSize="9" scale="73" r:id="rId1"/>
  <headerFooter alignWithMargins="0">
    <oddFooter>&amp;Cpage &amp;P</oddFooter>
  </headerFooter>
  <ignoredErrors>
    <ignoredError sqref="K9:M9 K12:M12 K14:M14" formulaRange="1"/>
  </ignoredErrors>
</worksheet>
</file>

<file path=xl/worksheets/sheet6.xml><?xml version="1.0" encoding="utf-8"?>
<worksheet xmlns="http://schemas.openxmlformats.org/spreadsheetml/2006/main" xmlns:r="http://schemas.openxmlformats.org/officeDocument/2006/relationships">
  <dimension ref="A1:N13"/>
  <sheetViews>
    <sheetView view="pageBreakPreview" zoomScale="60" zoomScaleNormal="70" workbookViewId="0" topLeftCell="A1">
      <selection activeCell="R11" sqref="R11"/>
    </sheetView>
  </sheetViews>
  <sheetFormatPr defaultColWidth="10.75390625" defaultRowHeight="12.75"/>
  <cols>
    <col min="1" max="2" width="23.625" style="1" customWidth="1"/>
    <col min="3" max="3" width="15.625" style="1" customWidth="1"/>
    <col min="4" max="6" width="4.875" style="3" customWidth="1"/>
    <col min="7" max="8" width="12.625" style="1" customWidth="1"/>
    <col min="9" max="9" width="4.125" style="13" customWidth="1"/>
    <col min="10" max="10" width="23.875" style="3" customWidth="1"/>
    <col min="11" max="13" width="4.875" style="3" customWidth="1"/>
    <col min="14" max="16384" width="10.75390625" style="1" customWidth="1"/>
  </cols>
  <sheetData>
    <row r="1" spans="1:13" s="86" customFormat="1" ht="13.5" thickBot="1">
      <c r="A1" s="211" t="s">
        <v>56</v>
      </c>
      <c r="B1" s="164">
        <f>IF(ISBLANK('Page de garde'!$C$8),"",'Page de garde'!$C$8)</f>
      </c>
      <c r="C1" s="164" t="str">
        <f>'Page de garde'!$C$6</f>
        <v>CQP FORMATEUR INTERNE EN SITUATION DE TRAVAIL DANS LES ENTREPRISES DE LA VIANDE</v>
      </c>
      <c r="D1" s="164"/>
      <c r="E1" s="164"/>
      <c r="F1" s="164"/>
      <c r="I1" s="164"/>
      <c r="M1" s="211" t="s">
        <v>223</v>
      </c>
    </row>
    <row r="2" spans="1:14" ht="13.5">
      <c r="A2" s="121" t="s">
        <v>18</v>
      </c>
      <c r="B2" s="122"/>
      <c r="C2" s="122"/>
      <c r="D2" s="121" t="s">
        <v>19</v>
      </c>
      <c r="E2" s="148"/>
      <c r="F2" s="235"/>
      <c r="G2" s="121" t="s">
        <v>20</v>
      </c>
      <c r="H2" s="151"/>
      <c r="I2" s="504" t="s">
        <v>230</v>
      </c>
      <c r="J2" s="505"/>
      <c r="K2" s="505"/>
      <c r="L2" s="505"/>
      <c r="M2" s="151"/>
      <c r="N2" s="190"/>
    </row>
    <row r="3" spans="1:14" ht="13.5">
      <c r="A3" s="509" t="s">
        <v>6</v>
      </c>
      <c r="B3" s="506" t="s">
        <v>21</v>
      </c>
      <c r="C3" s="506" t="s">
        <v>22</v>
      </c>
      <c r="D3" s="123" t="s">
        <v>60</v>
      </c>
      <c r="E3" s="124"/>
      <c r="F3" s="131"/>
      <c r="G3" s="506" t="s">
        <v>85</v>
      </c>
      <c r="H3" s="506" t="s">
        <v>62</v>
      </c>
      <c r="I3" s="171"/>
      <c r="J3" s="170"/>
      <c r="K3" s="154"/>
      <c r="L3" s="154"/>
      <c r="M3" s="155"/>
      <c r="N3" s="190"/>
    </row>
    <row r="4" spans="1:14" ht="13.5" customHeight="1">
      <c r="A4" s="510"/>
      <c r="B4" s="507"/>
      <c r="C4" s="507"/>
      <c r="D4" s="127" t="s">
        <v>61</v>
      </c>
      <c r="E4" s="124"/>
      <c r="F4" s="131"/>
      <c r="G4" s="507"/>
      <c r="H4" s="507"/>
      <c r="I4" s="156"/>
      <c r="J4" s="157"/>
      <c r="K4" s="157"/>
      <c r="L4" s="157"/>
      <c r="M4" s="158"/>
      <c r="N4" s="190"/>
    </row>
    <row r="5" spans="1:14" ht="23.25">
      <c r="A5" s="125" t="s">
        <v>7</v>
      </c>
      <c r="B5" s="126"/>
      <c r="C5" s="126"/>
      <c r="D5" s="127" t="s">
        <v>23</v>
      </c>
      <c r="E5" s="124"/>
      <c r="F5" s="131"/>
      <c r="G5" s="507"/>
      <c r="H5" s="507"/>
      <c r="I5" s="128"/>
      <c r="J5" s="129"/>
      <c r="K5" s="130" t="s">
        <v>23</v>
      </c>
      <c r="L5" s="130"/>
      <c r="M5" s="131"/>
      <c r="N5" s="190"/>
    </row>
    <row r="6" spans="1:14" s="17" customFormat="1" ht="10.5" thickBot="1">
      <c r="A6" s="132" t="s">
        <v>8</v>
      </c>
      <c r="B6" s="133"/>
      <c r="C6" s="133"/>
      <c r="D6" s="66"/>
      <c r="E6" s="66"/>
      <c r="F6" s="237"/>
      <c r="G6" s="508"/>
      <c r="H6" s="508"/>
      <c r="I6" s="134"/>
      <c r="J6" s="135"/>
      <c r="K6" s="136">
        <f>IF(D6="","",D6)</f>
      </c>
      <c r="L6" s="136">
        <f>IF(E6="","",E6)</f>
      </c>
      <c r="M6" s="192">
        <f>IF(F6="","",F6)</f>
      </c>
      <c r="N6" s="191"/>
    </row>
    <row r="7" spans="1:13" s="17" customFormat="1" ht="13.5" thickBot="1">
      <c r="A7" s="495" t="s">
        <v>146</v>
      </c>
      <c r="B7" s="496"/>
      <c r="C7" s="497"/>
      <c r="D7" s="381"/>
      <c r="E7" s="381"/>
      <c r="F7" s="381"/>
      <c r="G7" s="118"/>
      <c r="H7" s="248"/>
      <c r="I7" s="380"/>
      <c r="J7" s="378"/>
      <c r="K7" s="379"/>
      <c r="L7" s="379"/>
      <c r="M7" s="379"/>
    </row>
    <row r="8" spans="1:13" ht="52.5">
      <c r="A8" s="434" t="s">
        <v>147</v>
      </c>
      <c r="B8" s="271" t="s">
        <v>148</v>
      </c>
      <c r="C8" s="271"/>
      <c r="D8" s="67">
        <v>0</v>
      </c>
      <c r="E8" s="67">
        <v>0</v>
      </c>
      <c r="F8" s="67">
        <v>0</v>
      </c>
      <c r="G8" s="400"/>
      <c r="H8" s="401"/>
      <c r="I8" s="420" t="s">
        <v>211</v>
      </c>
      <c r="J8" s="420" t="s">
        <v>214</v>
      </c>
      <c r="K8" s="451">
        <f>IF(OR(ISBLANK(D8)),"",SUM(D8:D8)/COUNT(D8:D8))</f>
        <v>0</v>
      </c>
      <c r="L8" s="451">
        <f aca="true" t="shared" si="0" ref="L8:M11">IF(OR(ISBLANK(E8)),"",SUM(E8:E8)/COUNT(E8:E8))</f>
        <v>0</v>
      </c>
      <c r="M8" s="452">
        <f t="shared" si="0"/>
        <v>0</v>
      </c>
    </row>
    <row r="9" spans="1:13" ht="52.5">
      <c r="A9" s="433"/>
      <c r="B9" s="275" t="s">
        <v>149</v>
      </c>
      <c r="C9" s="275"/>
      <c r="D9" s="72">
        <v>0</v>
      </c>
      <c r="E9" s="72">
        <v>0</v>
      </c>
      <c r="F9" s="72">
        <v>0</v>
      </c>
      <c r="G9" s="393"/>
      <c r="H9" s="394"/>
      <c r="I9" s="396" t="s">
        <v>213</v>
      </c>
      <c r="J9" s="396" t="s">
        <v>217</v>
      </c>
      <c r="K9" s="449">
        <f>IF(OR(ISBLANK(D9)),"",SUM(D9:D9)/COUNT(D9:D9))</f>
        <v>0</v>
      </c>
      <c r="L9" s="449">
        <f t="shared" si="0"/>
        <v>0</v>
      </c>
      <c r="M9" s="450">
        <f t="shared" si="0"/>
        <v>0</v>
      </c>
    </row>
    <row r="10" spans="1:13" ht="42">
      <c r="A10" s="433"/>
      <c r="B10" s="275" t="s">
        <v>150</v>
      </c>
      <c r="C10" s="275"/>
      <c r="D10" s="427">
        <v>0</v>
      </c>
      <c r="E10" s="427">
        <v>0</v>
      </c>
      <c r="F10" s="427">
        <v>0</v>
      </c>
      <c r="G10" s="393"/>
      <c r="H10" s="394"/>
      <c r="I10" s="396" t="s">
        <v>215</v>
      </c>
      <c r="J10" s="396" t="s">
        <v>218</v>
      </c>
      <c r="K10" s="449">
        <f>IF(OR(ISBLANK(D10)),"",SUM(D10:D10)/COUNT(D10:D10))</f>
        <v>0</v>
      </c>
      <c r="L10" s="449">
        <f t="shared" si="0"/>
        <v>0</v>
      </c>
      <c r="M10" s="450">
        <f t="shared" si="0"/>
        <v>0</v>
      </c>
    </row>
    <row r="11" spans="1:13" ht="113.25" customHeight="1">
      <c r="A11" s="433"/>
      <c r="B11" s="275" t="s">
        <v>151</v>
      </c>
      <c r="C11" s="275"/>
      <c r="D11" s="427">
        <v>0</v>
      </c>
      <c r="E11" s="427">
        <v>0</v>
      </c>
      <c r="F11" s="427">
        <v>0</v>
      </c>
      <c r="G11" s="393"/>
      <c r="H11" s="394"/>
      <c r="I11" s="396" t="s">
        <v>216</v>
      </c>
      <c r="J11" s="377" t="s">
        <v>219</v>
      </c>
      <c r="K11" s="449">
        <f>IF(OR(ISBLANK(D11)),"",SUM(D11:D11)/COUNT(D11:D11))</f>
        <v>0</v>
      </c>
      <c r="L11" s="449">
        <f t="shared" si="0"/>
        <v>0</v>
      </c>
      <c r="M11" s="450">
        <f t="shared" si="0"/>
        <v>0</v>
      </c>
    </row>
    <row r="12" spans="1:13" ht="14.25" customHeight="1" thickBot="1">
      <c r="A12" s="404" t="s">
        <v>43</v>
      </c>
      <c r="B12" s="405"/>
      <c r="C12" s="405"/>
      <c r="D12" s="406"/>
      <c r="E12" s="406"/>
      <c r="F12" s="406"/>
      <c r="G12" s="407"/>
      <c r="H12" s="408"/>
      <c r="I12" s="387"/>
      <c r="J12" s="387"/>
      <c r="K12" s="409"/>
      <c r="L12" s="409"/>
      <c r="M12" s="410"/>
    </row>
    <row r="13" spans="3:13" ht="13.5">
      <c r="C13" s="190"/>
      <c r="D13" s="418"/>
      <c r="E13" s="418"/>
      <c r="F13" s="418"/>
      <c r="G13" s="190"/>
      <c r="H13" s="190"/>
      <c r="I13" s="419"/>
      <c r="J13" s="418"/>
      <c r="K13" s="418"/>
      <c r="L13" s="418"/>
      <c r="M13" s="418"/>
    </row>
  </sheetData>
  <sheetProtection/>
  <mergeCells count="7">
    <mergeCell ref="A7:C7"/>
    <mergeCell ref="I2:L2"/>
    <mergeCell ref="G3:G6"/>
    <mergeCell ref="H3:H6"/>
    <mergeCell ref="A3:A4"/>
    <mergeCell ref="B3:B4"/>
    <mergeCell ref="C3:C4"/>
  </mergeCells>
  <conditionalFormatting sqref="D8:F11">
    <cfRule type="cellIs" priority="1" dxfId="50" operator="equal" stopIfTrue="1">
      <formula>1</formula>
    </cfRule>
  </conditionalFormatting>
  <conditionalFormatting sqref="I8:I11">
    <cfRule type="cellIs" priority="2" dxfId="49" operator="equal" stopIfTrue="1">
      <formula>"erreur"</formula>
    </cfRule>
  </conditionalFormatting>
  <dataValidations count="1">
    <dataValidation type="whole" allowBlank="1" showInputMessage="1" showErrorMessage="1" prompt="Saisir 0 ou 1" error="Les valeurs admises sont 0 ou 1" sqref="D8:F9">
      <formula1>0</formula1>
      <formula2>1</formula2>
    </dataValidation>
  </dataValidations>
  <printOptions/>
  <pageMargins left="0.7480314960629921" right="0.7480314960629921" top="0.5905511811023623" bottom="0.7874015748031497" header="0.11811023622047245" footer="0.5118110236220472"/>
  <pageSetup horizontalDpi="600" verticalDpi="600" orientation="landscape" paperSize="9" scale="79"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N43"/>
  <sheetViews>
    <sheetView zoomScale="125" zoomScaleNormal="125" workbookViewId="0" topLeftCell="A1">
      <selection activeCell="O19" sqref="O19"/>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625" style="3" customWidth="1"/>
    <col min="11" max="13" width="4.875" style="3" customWidth="1"/>
    <col min="14" max="16384" width="10.75390625" style="1" customWidth="1"/>
  </cols>
  <sheetData>
    <row r="1" spans="1:14" s="86" customFormat="1" ht="13.5" thickBot="1">
      <c r="A1" s="211" t="s">
        <v>56</v>
      </c>
      <c r="B1" s="164">
        <f>IF(ISBLANK('Page de garde'!$C$8),"",'Page de garde'!$C$8)</f>
      </c>
      <c r="C1" s="164"/>
      <c r="D1" s="164" t="str">
        <f>'Page de garde'!$C$6</f>
        <v>CQP FORMATEUR INTERNE EN SITUATION DE TRAVAIL DANS LES ENTREPRISES DE LA VIANDE</v>
      </c>
      <c r="E1" s="164"/>
      <c r="F1" s="164"/>
      <c r="I1" s="164"/>
      <c r="M1" s="211" t="s">
        <v>80</v>
      </c>
      <c r="N1" s="213"/>
    </row>
    <row r="2" spans="1:14" ht="13.5">
      <c r="A2" s="23" t="s">
        <v>18</v>
      </c>
      <c r="B2" s="24"/>
      <c r="C2" s="24"/>
      <c r="D2" s="23" t="s">
        <v>19</v>
      </c>
      <c r="E2" s="146"/>
      <c r="F2" s="236"/>
      <c r="G2" s="23" t="s">
        <v>20</v>
      </c>
      <c r="H2" s="150"/>
      <c r="I2" s="147" t="s">
        <v>24</v>
      </c>
      <c r="J2" s="24"/>
      <c r="K2" s="24"/>
      <c r="L2" s="24"/>
      <c r="M2" s="150"/>
      <c r="N2" s="190"/>
    </row>
    <row r="3" spans="1:14" ht="13.5">
      <c r="A3" s="476" t="s">
        <v>6</v>
      </c>
      <c r="B3" s="478" t="s">
        <v>21</v>
      </c>
      <c r="C3" s="478" t="s">
        <v>22</v>
      </c>
      <c r="D3" s="7" t="s">
        <v>60</v>
      </c>
      <c r="E3" s="8"/>
      <c r="F3" s="12"/>
      <c r="G3" s="478" t="s">
        <v>85</v>
      </c>
      <c r="H3" s="478" t="s">
        <v>62</v>
      </c>
      <c r="I3" s="186"/>
      <c r="J3" s="187"/>
      <c r="K3" s="165"/>
      <c r="L3" s="165"/>
      <c r="M3" s="166"/>
      <c r="N3" s="190"/>
    </row>
    <row r="4" spans="1:14" ht="13.5" customHeight="1">
      <c r="A4" s="477"/>
      <c r="B4" s="479"/>
      <c r="C4" s="479"/>
      <c r="D4" s="9" t="s">
        <v>61</v>
      </c>
      <c r="E4" s="8"/>
      <c r="F4" s="12"/>
      <c r="G4" s="479"/>
      <c r="H4" s="479"/>
      <c r="I4" s="167"/>
      <c r="J4" s="168"/>
      <c r="K4" s="168"/>
      <c r="L4" s="168"/>
      <c r="M4" s="169"/>
      <c r="N4" s="190"/>
    </row>
    <row r="5" spans="1:14" ht="23.25">
      <c r="A5" s="5" t="s">
        <v>7</v>
      </c>
      <c r="B5" s="6"/>
      <c r="C5" s="6"/>
      <c r="D5" s="9" t="s">
        <v>23</v>
      </c>
      <c r="E5" s="8"/>
      <c r="F5" s="12"/>
      <c r="G5" s="479"/>
      <c r="H5" s="479"/>
      <c r="I5" s="64"/>
      <c r="J5" s="10"/>
      <c r="K5" s="11" t="s">
        <v>23</v>
      </c>
      <c r="L5" s="11"/>
      <c r="M5" s="12"/>
      <c r="N5" s="190"/>
    </row>
    <row r="6" spans="1:14" s="17" customFormat="1" ht="10.5" thickBot="1">
      <c r="A6" s="18" t="s">
        <v>8</v>
      </c>
      <c r="B6" s="19"/>
      <c r="C6" s="19"/>
      <c r="D6" s="66"/>
      <c r="E6" s="66"/>
      <c r="F6" s="237"/>
      <c r="G6" s="491"/>
      <c r="H6" s="491"/>
      <c r="I6" s="58"/>
      <c r="J6" s="20"/>
      <c r="K6" s="21">
        <f>IF(D6="","",D6)</f>
      </c>
      <c r="L6" s="21">
        <f>IF(E6="","",E6)</f>
      </c>
      <c r="M6" s="193">
        <f>IF(F6="","",F6)</f>
      </c>
      <c r="N6" s="191"/>
    </row>
    <row r="7" spans="1:13" s="17" customFormat="1" ht="13.5" thickBot="1">
      <c r="A7" s="263" t="s">
        <v>69</v>
      </c>
      <c r="B7" s="104"/>
      <c r="C7" s="104"/>
      <c r="D7" s="60"/>
      <c r="E7" s="60"/>
      <c r="F7" s="60"/>
      <c r="G7" s="61"/>
      <c r="H7" s="249"/>
      <c r="I7" s="293"/>
      <c r="J7" s="294"/>
      <c r="K7" s="283"/>
      <c r="L7" s="283"/>
      <c r="M7" s="283"/>
    </row>
    <row r="8" spans="1:13" ht="13.5">
      <c r="A8" s="264" t="s">
        <v>88</v>
      </c>
      <c r="B8" s="270"/>
      <c r="C8" s="271" t="s">
        <v>38</v>
      </c>
      <c r="D8" s="67"/>
      <c r="E8" s="67"/>
      <c r="F8" s="67"/>
      <c r="G8" s="99"/>
      <c r="H8" s="247"/>
      <c r="I8" s="295" t="s">
        <v>37</v>
      </c>
      <c r="J8" s="296"/>
      <c r="K8" s="278">
        <f>IF(OR(ISBLANK(D8),ISBLANK(D9)),"",SUM(D8:D9)/COUNT(D8:D9))</f>
      </c>
      <c r="L8" s="278">
        <f>IF(OR(ISBLANK(E8),ISBLANK(E9)),"",SUM(E8:E9)/COUNT(E8:E9))</f>
      </c>
      <c r="M8" s="278">
        <f>IF(OR(ISBLANK(F8),ISBLANK(F9)),"",SUM(F8:F9)/COUNT(F8:F9))</f>
      </c>
    </row>
    <row r="9" spans="1:13" ht="13.5">
      <c r="A9" s="276"/>
      <c r="B9" s="268"/>
      <c r="C9" s="275" t="s">
        <v>38</v>
      </c>
      <c r="D9" s="71"/>
      <c r="E9" s="71"/>
      <c r="F9" s="71"/>
      <c r="G9" s="99"/>
      <c r="H9" s="247"/>
      <c r="I9" s="297" t="s">
        <v>37</v>
      </c>
      <c r="J9" s="300"/>
      <c r="K9" s="279">
        <f>IF(OR(ISBLANK(D8),ISBLANK(D9)),"",SUM(D8:D9)/COUNT(D8:D9))</f>
      </c>
      <c r="L9" s="279">
        <f>IF(OR(ISBLANK(E8),ISBLANK(E9)),"",SUM(E8:E9)/COUNT(E8:E9))</f>
      </c>
      <c r="M9" s="279">
        <f>IF(OR(ISBLANK(F8),ISBLANK(F9)),"",SUM(F8:F9)/COUNT(F8:F9))</f>
      </c>
    </row>
    <row r="10" spans="1:13" ht="13.5">
      <c r="A10" s="276"/>
      <c r="B10" s="272"/>
      <c r="C10" s="268"/>
      <c r="D10" s="277"/>
      <c r="E10" s="277"/>
      <c r="F10" s="277"/>
      <c r="G10" s="99"/>
      <c r="H10" s="247"/>
      <c r="I10" s="297" t="s">
        <v>37</v>
      </c>
      <c r="J10" s="300"/>
      <c r="K10" s="279">
        <f>IF(OR(ISBLANK(D8),ISBLANK(D9)),"",SUM(D8:D9)/COUNT(D8:D9))</f>
      </c>
      <c r="L10" s="279">
        <f>IF(OR(ISBLANK(E8),ISBLANK(E9)),"",SUM(E8:E9)/COUNT(E8:E9))</f>
      </c>
      <c r="M10" s="279">
        <f>IF(OR(ISBLANK(F8),ISBLANK(F9)),"",SUM(F8:F9)/COUNT(F8:F9))</f>
      </c>
    </row>
    <row r="11" spans="1:13" ht="13.5">
      <c r="A11" s="276"/>
      <c r="B11" s="272"/>
      <c r="C11" s="268"/>
      <c r="D11" s="277"/>
      <c r="E11" s="277"/>
      <c r="F11" s="277"/>
      <c r="G11" s="99"/>
      <c r="H11" s="247"/>
      <c r="I11" s="297" t="s">
        <v>37</v>
      </c>
      <c r="J11" s="300"/>
      <c r="K11" s="279">
        <f>IF(OR(ISBLANK(D8),ISBLANK(D9)),"",SUM(D8:D9)/COUNT(D8:D9))</f>
      </c>
      <c r="L11" s="279">
        <f>IF(OR(ISBLANK(E8),ISBLANK(E9)),"",SUM(E8:E9)/COUNT(E8:E9))</f>
      </c>
      <c r="M11" s="279">
        <f>IF(OR(ISBLANK(F8),ISBLANK(F9)),"",SUM(F8:F9)/COUNT(F8:F9))</f>
      </c>
    </row>
    <row r="12" spans="1:13" ht="13.5">
      <c r="A12" s="276"/>
      <c r="B12" s="272"/>
      <c r="C12" s="268"/>
      <c r="D12" s="277"/>
      <c r="E12" s="277"/>
      <c r="F12" s="277"/>
      <c r="G12" s="99"/>
      <c r="H12" s="247"/>
      <c r="I12" s="297" t="s">
        <v>37</v>
      </c>
      <c r="J12" s="300"/>
      <c r="K12" s="279">
        <f>IF(OR(ISBLANK(D8),ISBLANK(D9)),"",SUM(D8:D9)/COUNT(D8:D9))</f>
      </c>
      <c r="L12" s="279">
        <f>IF(OR(ISBLANK(E8),ISBLANK(E9)),"",SUM(E8:E9)/COUNT(E8:E9))</f>
      </c>
      <c r="M12" s="279">
        <f>IF(OR(ISBLANK(F8),ISBLANK(F9)),"",SUM(F8:F9)/COUNT(F8:F9))</f>
      </c>
    </row>
    <row r="13" spans="1:13" ht="14.25" customHeight="1">
      <c r="A13" s="267" t="s">
        <v>43</v>
      </c>
      <c r="B13" s="272"/>
      <c r="C13" s="268"/>
      <c r="D13" s="277"/>
      <c r="E13" s="277"/>
      <c r="F13" s="277"/>
      <c r="G13" s="99"/>
      <c r="H13" s="247"/>
      <c r="I13" s="297" t="s">
        <v>37</v>
      </c>
      <c r="J13" s="300"/>
      <c r="K13" s="279">
        <f>IF(OR(ISBLANK(D8),ISBLANK(D9)),"",SUM(D8:D9)/COUNT(D8:D9))</f>
      </c>
      <c r="L13" s="279">
        <f>IF(OR(ISBLANK(E8),ISBLANK(E9)),"",SUM(E8:E9)/COUNT(E8:E9))</f>
      </c>
      <c r="M13" s="279">
        <f>IF(OR(ISBLANK(F8),ISBLANK(F9)),"",SUM(F8:F9)/COUNT(F8:F9))</f>
      </c>
    </row>
    <row r="14" spans="1:13" ht="14.25" customHeight="1" thickBot="1">
      <c r="A14" s="266" t="s">
        <v>43</v>
      </c>
      <c r="B14" s="273"/>
      <c r="C14" s="269"/>
      <c r="D14" s="79"/>
      <c r="E14" s="79"/>
      <c r="F14" s="79"/>
      <c r="G14" s="99"/>
      <c r="H14" s="247"/>
      <c r="I14" s="298"/>
      <c r="J14" s="299"/>
      <c r="K14" s="280"/>
      <c r="L14" s="280"/>
      <c r="M14" s="281"/>
    </row>
    <row r="15" spans="1:13" ht="13.5">
      <c r="A15" s="264" t="s">
        <v>89</v>
      </c>
      <c r="B15" s="274"/>
      <c r="C15" s="271" t="s">
        <v>38</v>
      </c>
      <c r="D15" s="67"/>
      <c r="E15" s="67"/>
      <c r="F15" s="67"/>
      <c r="G15" s="99"/>
      <c r="H15" s="247"/>
      <c r="I15" s="295" t="s">
        <v>37</v>
      </c>
      <c r="J15" s="296"/>
      <c r="K15" s="278">
        <f>IF(OR(ISBLANK(D15),ISBLANK(D16)),"",SUM(D15:D16)/COUNT(D15:D16))</f>
      </c>
      <c r="L15" s="278">
        <f>IF(OR(ISBLANK(E15),ISBLANK(E16)),"",SUM(E15:E16)/COUNT(E15:E16))</f>
      </c>
      <c r="M15" s="278">
        <f>IF(OR(ISBLANK(F15),ISBLANK(F16)),"",SUM(F15:F16)/COUNT(F15:F16))</f>
      </c>
    </row>
    <row r="16" spans="1:13" ht="13.5">
      <c r="A16" s="282"/>
      <c r="B16" s="272"/>
      <c r="C16" s="275" t="s">
        <v>38</v>
      </c>
      <c r="D16" s="71"/>
      <c r="E16" s="71"/>
      <c r="F16" s="71"/>
      <c r="G16" s="99"/>
      <c r="H16" s="247"/>
      <c r="I16" s="297" t="s">
        <v>37</v>
      </c>
      <c r="J16" s="300"/>
      <c r="K16" s="279">
        <f>IF(OR(ISBLANK(D15),ISBLANK(D16)),"",SUM(D15:D16)/COUNT(D15:D16))</f>
      </c>
      <c r="L16" s="279">
        <f>IF(OR(ISBLANK(E15),ISBLANK(E16)),"",SUM(E15:E16)/COUNT(E15:E16))</f>
      </c>
      <c r="M16" s="279">
        <f>IF(OR(ISBLANK(F15),ISBLANK(F16)),"",SUM(F15:F16)/COUNT(F15:F16))</f>
      </c>
    </row>
    <row r="17" spans="1:13" ht="13.5">
      <c r="A17" s="267" t="s">
        <v>43</v>
      </c>
      <c r="B17" s="272"/>
      <c r="C17" s="268"/>
      <c r="D17" s="277"/>
      <c r="E17" s="277"/>
      <c r="F17" s="277"/>
      <c r="G17" s="99"/>
      <c r="H17" s="247"/>
      <c r="I17" s="297" t="s">
        <v>37</v>
      </c>
      <c r="J17" s="300"/>
      <c r="K17" s="279">
        <f>IF(OR(ISBLANK(D15),ISBLANK(D16)),"",SUM(D15:D16)/COUNT(D15:D16))</f>
      </c>
      <c r="L17" s="279">
        <f>IF(OR(ISBLANK(E15),ISBLANK(E16)),"",SUM(E15:E16)/COUNT(E15:E16))</f>
      </c>
      <c r="M17" s="279">
        <f>IF(OR(ISBLANK(F15),ISBLANK(F16)),"",SUM(F15:F16)/COUNT(F15:F16))</f>
      </c>
    </row>
    <row r="18" spans="1:13" ht="13.5">
      <c r="A18" s="267"/>
      <c r="B18" s="272"/>
      <c r="C18" s="268"/>
      <c r="D18" s="277"/>
      <c r="E18" s="277"/>
      <c r="F18" s="277"/>
      <c r="G18" s="99"/>
      <c r="H18" s="247"/>
      <c r="I18" s="297" t="s">
        <v>37</v>
      </c>
      <c r="J18" s="300"/>
      <c r="K18" s="279">
        <f>IF(OR(ISBLANK(D15),ISBLANK(D16)),"",SUM(D15:D16)/COUNT(D15:D16))</f>
      </c>
      <c r="L18" s="279">
        <f>IF(OR(ISBLANK(E15),ISBLANK(E16)),"",SUM(E15:E16)/COUNT(E15:E16))</f>
      </c>
      <c r="M18" s="279">
        <f>IF(OR(ISBLANK(F15),ISBLANK(F16)),"",SUM(F15:F16)/COUNT(F15:F16))</f>
      </c>
    </row>
    <row r="19" spans="1:13" ht="13.5">
      <c r="A19" s="267"/>
      <c r="B19" s="272"/>
      <c r="C19" s="268"/>
      <c r="D19" s="277"/>
      <c r="E19" s="277"/>
      <c r="F19" s="277"/>
      <c r="G19" s="99"/>
      <c r="H19" s="247"/>
      <c r="I19" s="297" t="s">
        <v>37</v>
      </c>
      <c r="J19" s="300"/>
      <c r="K19" s="279">
        <f>IF(OR(ISBLANK(D15),ISBLANK(D16)),"",SUM(D15:D16)/COUNT(D15:D16))</f>
      </c>
      <c r="L19" s="279">
        <f>IF(OR(ISBLANK(E15),ISBLANK(E16)),"",SUM(E15:E16)/COUNT(E15:E16))</f>
      </c>
      <c r="M19" s="279">
        <f>IF(OR(ISBLANK(F15),ISBLANK(F16)),"",SUM(F15:F16)/COUNT(F15:F16))</f>
      </c>
    </row>
    <row r="20" spans="1:13" ht="13.5">
      <c r="A20" s="267"/>
      <c r="B20" s="272"/>
      <c r="C20" s="268"/>
      <c r="D20" s="277"/>
      <c r="E20" s="277"/>
      <c r="F20" s="277"/>
      <c r="G20" s="99"/>
      <c r="H20" s="247"/>
      <c r="I20" s="297" t="s">
        <v>37</v>
      </c>
      <c r="J20" s="300"/>
      <c r="K20" s="279">
        <f>IF(OR(ISBLANK(D15),ISBLANK(D16)),"",SUM(D15:D16)/COUNT(D15:D16))</f>
      </c>
      <c r="L20" s="279">
        <f>IF(OR(ISBLANK(E15),ISBLANK(E16)),"",SUM(E15:E16)/COUNT(E15:E16))</f>
      </c>
      <c r="M20" s="279">
        <f>IF(OR(ISBLANK(F15),ISBLANK(F16)),"",SUM(F15:F16)/COUNT(F15:F16))</f>
      </c>
    </row>
    <row r="21" spans="1:13" ht="14.25" customHeight="1" thickBot="1">
      <c r="A21" s="266" t="s">
        <v>43</v>
      </c>
      <c r="B21" s="273"/>
      <c r="C21" s="269"/>
      <c r="D21" s="79"/>
      <c r="E21" s="79"/>
      <c r="F21" s="79"/>
      <c r="G21" s="99"/>
      <c r="H21" s="247"/>
      <c r="I21" s="298"/>
      <c r="J21" s="299"/>
      <c r="K21" s="280"/>
      <c r="L21" s="280"/>
      <c r="M21" s="281"/>
    </row>
    <row r="22" spans="1:13" ht="13.5">
      <c r="A22" s="264" t="s">
        <v>90</v>
      </c>
      <c r="B22" s="274"/>
      <c r="C22" s="271" t="s">
        <v>38</v>
      </c>
      <c r="D22" s="67"/>
      <c r="E22" s="67"/>
      <c r="F22" s="67"/>
      <c r="G22" s="99"/>
      <c r="H22" s="247"/>
      <c r="I22" s="295" t="s">
        <v>37</v>
      </c>
      <c r="J22" s="296"/>
      <c r="K22" s="278">
        <f>IF(OR(ISBLANK(D22),ISBLANK(D23)),"",SUM(D22:D23)/COUNT(D22:D23))</f>
      </c>
      <c r="L22" s="278">
        <f>IF(OR(ISBLANK(E22),ISBLANK(E23)),"",SUM(E22:E23)/COUNT(E22:E23))</f>
      </c>
      <c r="M22" s="278">
        <f>IF(OR(ISBLANK(F22),ISBLANK(F23)),"",SUM(F22:F23)/COUNT(F22:F23))</f>
      </c>
    </row>
    <row r="23" spans="1:13" ht="13.5">
      <c r="A23" s="268"/>
      <c r="B23" s="272"/>
      <c r="C23" s="275" t="s">
        <v>38</v>
      </c>
      <c r="D23" s="71"/>
      <c r="E23" s="71"/>
      <c r="F23" s="71"/>
      <c r="G23" s="99"/>
      <c r="H23" s="247"/>
      <c r="I23" s="297" t="s">
        <v>37</v>
      </c>
      <c r="J23" s="300"/>
      <c r="K23" s="279">
        <f>IF(OR(ISBLANK(D22),ISBLANK(D23)),"",SUM(D22:D23)/COUNT(D22:D23))</f>
      </c>
      <c r="L23" s="279">
        <f>IF(OR(ISBLANK(E22),ISBLANK(E23)),"",SUM(E22:E23)/COUNT(E22:E23))</f>
      </c>
      <c r="M23" s="279">
        <f>IF(OR(ISBLANK(F22),ISBLANK(F23)),"",SUM(F22:F23)/COUNT(F22:F23))</f>
      </c>
    </row>
    <row r="24" spans="1:13" ht="13.5">
      <c r="A24" s="268"/>
      <c r="B24" s="272"/>
      <c r="C24" s="268"/>
      <c r="D24" s="277"/>
      <c r="E24" s="277"/>
      <c r="F24" s="277"/>
      <c r="G24" s="99"/>
      <c r="H24" s="247"/>
      <c r="I24" s="297" t="s">
        <v>37</v>
      </c>
      <c r="J24" s="300"/>
      <c r="K24" s="279">
        <f>IF(OR(ISBLANK(D22),ISBLANK(D23)),"",SUM(D22:D23)/COUNT(D22:D23))</f>
      </c>
      <c r="L24" s="279">
        <f>IF(OR(ISBLANK(E22),ISBLANK(E23)),"",SUM(E22:E23)/COUNT(E22:E23))</f>
      </c>
      <c r="M24" s="279">
        <f>IF(OR(ISBLANK(F22),ISBLANK(F23)),"",SUM(F22:F23)/COUNT(F22:F23))</f>
      </c>
    </row>
    <row r="25" spans="1:13" ht="13.5">
      <c r="A25" s="268" t="s">
        <v>43</v>
      </c>
      <c r="B25" s="272"/>
      <c r="C25" s="268"/>
      <c r="D25" s="277"/>
      <c r="E25" s="277"/>
      <c r="F25" s="277"/>
      <c r="G25" s="99"/>
      <c r="H25" s="247"/>
      <c r="I25" s="297" t="s">
        <v>37</v>
      </c>
      <c r="J25" s="300"/>
      <c r="K25" s="279">
        <f>IF(OR(ISBLANK(D22),ISBLANK(D23)),"",SUM(D22:D23)/COUNT(D22:D23))</f>
      </c>
      <c r="L25" s="279">
        <f>IF(OR(ISBLANK(E22),ISBLANK(E23)),"",SUM(E22:E23)/COUNT(E22:E23))</f>
      </c>
      <c r="M25" s="279">
        <f>IF(OR(ISBLANK(F22),ISBLANK(F23)),"",SUM(F22:F23)/COUNT(F22:F23))</f>
      </c>
    </row>
    <row r="26" spans="1:13" ht="13.5">
      <c r="A26" s="268"/>
      <c r="B26" s="272"/>
      <c r="C26" s="268"/>
      <c r="D26" s="277"/>
      <c r="E26" s="277"/>
      <c r="F26" s="277"/>
      <c r="G26" s="99"/>
      <c r="H26" s="247"/>
      <c r="I26" s="297" t="s">
        <v>37</v>
      </c>
      <c r="J26" s="300"/>
      <c r="K26" s="279">
        <f>IF(OR(ISBLANK(D22),ISBLANK(D23)),"",SUM(D22:D23)/COUNT(D22:D23))</f>
      </c>
      <c r="L26" s="279">
        <f>IF(OR(ISBLANK(E22),ISBLANK(E23)),"",SUM(E22:E23)/COUNT(E22:E23))</f>
      </c>
      <c r="M26" s="279">
        <f>IF(OR(ISBLANK(F22),ISBLANK(F23)),"",SUM(F22:F23)/COUNT(F22:F23))</f>
      </c>
    </row>
    <row r="27" spans="1:13" ht="13.5">
      <c r="A27" s="268"/>
      <c r="B27" s="272"/>
      <c r="C27" s="268"/>
      <c r="D27" s="277"/>
      <c r="E27" s="277"/>
      <c r="F27" s="277"/>
      <c r="G27" s="99"/>
      <c r="H27" s="247"/>
      <c r="I27" s="297" t="s">
        <v>37</v>
      </c>
      <c r="J27" s="300"/>
      <c r="K27" s="279">
        <f>IF(OR(ISBLANK(D22),ISBLANK(D23)),"",SUM(D22:D23)/COUNT(D22:D23))</f>
      </c>
      <c r="L27" s="279">
        <f>IF(OR(ISBLANK(E22),ISBLANK(E23)),"",SUM(E22:E23)/COUNT(E22:E23))</f>
      </c>
      <c r="M27" s="279">
        <f>IF(OR(ISBLANK(F22),ISBLANK(F23)),"",SUM(F22:F23)/COUNT(F22:F23))</f>
      </c>
    </row>
    <row r="28" spans="1:13" ht="14.25" customHeight="1" thickBot="1">
      <c r="A28" s="269" t="s">
        <v>43</v>
      </c>
      <c r="B28" s="273"/>
      <c r="C28" s="269"/>
      <c r="D28" s="79"/>
      <c r="E28" s="79"/>
      <c r="F28" s="79"/>
      <c r="G28" s="99"/>
      <c r="H28" s="247"/>
      <c r="I28" s="298"/>
      <c r="J28" s="299"/>
      <c r="K28" s="280"/>
      <c r="L28" s="280"/>
      <c r="M28" s="281"/>
    </row>
    <row r="29" spans="1:13" ht="13.5">
      <c r="A29" s="264" t="s">
        <v>91</v>
      </c>
      <c r="B29" s="288"/>
      <c r="C29" s="271" t="s">
        <v>38</v>
      </c>
      <c r="D29" s="67"/>
      <c r="E29" s="67"/>
      <c r="F29" s="67"/>
      <c r="G29" s="99"/>
      <c r="H29" s="247"/>
      <c r="I29" s="295" t="s">
        <v>37</v>
      </c>
      <c r="J29" s="296"/>
      <c r="K29" s="284">
        <f>IF(OR(ISBLANK(D29),ISBLANK(D30)),"",SUM(D29:D30)/COUNT(D29:D30))</f>
      </c>
      <c r="L29" s="284">
        <f>IF(OR(ISBLANK(E29),ISBLANK(E30)),"",SUM(E29:E30)/COUNT(E29:E30))</f>
      </c>
      <c r="M29" s="284">
        <f>IF(OR(ISBLANK(F29),ISBLANK(F30)),"",SUM(F29:F30)/COUNT(F29:F30))</f>
      </c>
    </row>
    <row r="30" spans="1:13" ht="13.5">
      <c r="A30" s="268"/>
      <c r="B30" s="267"/>
      <c r="C30" s="275" t="s">
        <v>38</v>
      </c>
      <c r="D30" s="72"/>
      <c r="E30" s="72"/>
      <c r="F30" s="72"/>
      <c r="G30" s="99"/>
      <c r="H30" s="247"/>
      <c r="I30" s="297" t="s">
        <v>37</v>
      </c>
      <c r="J30" s="300"/>
      <c r="K30" s="285">
        <f>IF(OR(ISBLANK(D29),ISBLANK(D30)),"",SUM(D29:D30)/COUNT(D29:D30))</f>
      </c>
      <c r="L30" s="285">
        <f>IF(OR(ISBLANK(E29),ISBLANK(E30)),"",SUM(E29:E30)/COUNT(E29:E30))</f>
      </c>
      <c r="M30" s="285">
        <f>IF(OR(ISBLANK(F29),ISBLANK(F30)),"",SUM(F29:F30)/COUNT(F29:F30))</f>
      </c>
    </row>
    <row r="31" spans="1:13" ht="13.5">
      <c r="A31" s="268"/>
      <c r="B31" s="265"/>
      <c r="C31" s="268"/>
      <c r="D31" s="277"/>
      <c r="E31" s="277"/>
      <c r="F31" s="277"/>
      <c r="G31" s="99"/>
      <c r="H31" s="247"/>
      <c r="I31" s="297" t="s">
        <v>37</v>
      </c>
      <c r="J31" s="300"/>
      <c r="K31" s="279">
        <f>IF(OR(ISBLANK(D29),ISBLANK(D30)),"",SUM(D29:D30)/COUNT(D29:D30))</f>
      </c>
      <c r="L31" s="279">
        <f>IF(OR(ISBLANK(E29),ISBLANK(E30)),"",SUM(E29:E30)/COUNT(E29:E30))</f>
      </c>
      <c r="M31" s="279">
        <f>IF(OR(ISBLANK(F29),ISBLANK(F30)),"",SUM(F29:F30)/COUNT(F29:F30))</f>
      </c>
    </row>
    <row r="32" spans="1:13" ht="13.5">
      <c r="A32" s="268"/>
      <c r="B32" s="267"/>
      <c r="C32" s="268"/>
      <c r="D32" s="277"/>
      <c r="E32" s="277"/>
      <c r="F32" s="277"/>
      <c r="G32" s="99"/>
      <c r="H32" s="247"/>
      <c r="I32" s="297" t="s">
        <v>37</v>
      </c>
      <c r="J32" s="300"/>
      <c r="K32" s="279">
        <f>IF(OR(ISBLANK(D29),ISBLANK(D30)),"",SUM(D29:D30)/COUNT(D29:D30))</f>
      </c>
      <c r="L32" s="279">
        <f>IF(OR(ISBLANK(E29),ISBLANK(E30)),"",SUM(E29:E30)/COUNT(E29:E30))</f>
      </c>
      <c r="M32" s="279">
        <f>IF(OR(ISBLANK(F29),ISBLANK(F30)),"",SUM(F29:F30)/COUNT(F29:F30))</f>
      </c>
    </row>
    <row r="33" spans="1:13" ht="13.5">
      <c r="A33" s="268"/>
      <c r="B33" s="289"/>
      <c r="C33" s="268"/>
      <c r="D33" s="277"/>
      <c r="E33" s="277"/>
      <c r="F33" s="277"/>
      <c r="G33" s="99"/>
      <c r="H33" s="247"/>
      <c r="I33" s="297" t="s">
        <v>37</v>
      </c>
      <c r="J33" s="300"/>
      <c r="K33" s="279">
        <f>IF(OR(ISBLANK(D29),ISBLANK(D30)),"",SUM(D29:D30)/COUNT(D29:D30))</f>
      </c>
      <c r="L33" s="279">
        <f>IF(OR(ISBLANK(E29),ISBLANK(E30)),"",SUM(E29:E30)/COUNT(E29:E30))</f>
      </c>
      <c r="M33" s="279">
        <f>IF(OR(ISBLANK(F29),ISBLANK(F30)),"",SUM(F29:F30)/COUNT(F29:F30))</f>
      </c>
    </row>
    <row r="34" spans="1:13" ht="13.5">
      <c r="A34" s="268"/>
      <c r="B34" s="289"/>
      <c r="C34" s="268"/>
      <c r="D34" s="277"/>
      <c r="E34" s="277"/>
      <c r="F34" s="277"/>
      <c r="G34" s="99"/>
      <c r="H34" s="247"/>
      <c r="I34" s="297" t="s">
        <v>37</v>
      </c>
      <c r="J34" s="300"/>
      <c r="K34" s="279">
        <f>IF(OR(ISBLANK(D29),ISBLANK(D30)),"",SUM(D29:D30)/COUNT(D29:D30))</f>
      </c>
      <c r="L34" s="279">
        <f>IF(OR(ISBLANK(E29),ISBLANK(E30)),"",SUM(E29:E30)/COUNT(E29:E30))</f>
      </c>
      <c r="M34" s="279">
        <f>IF(OR(ISBLANK(F29),ISBLANK(F30)),"",SUM(F29:F30)/COUNT(F29:F30))</f>
      </c>
    </row>
    <row r="35" spans="1:13" ht="14.25" customHeight="1" thickBot="1">
      <c r="A35" s="269" t="s">
        <v>43</v>
      </c>
      <c r="B35" s="290"/>
      <c r="C35" s="269"/>
      <c r="D35" s="79"/>
      <c r="E35" s="79"/>
      <c r="F35" s="79"/>
      <c r="G35" s="99"/>
      <c r="H35" s="247"/>
      <c r="I35" s="298"/>
      <c r="J35" s="299"/>
      <c r="K35" s="280"/>
      <c r="L35" s="280"/>
      <c r="M35" s="281"/>
    </row>
    <row r="36" spans="1:13" ht="13.5">
      <c r="A36" s="264" t="s">
        <v>98</v>
      </c>
      <c r="B36" s="288"/>
      <c r="C36" s="271" t="s">
        <v>38</v>
      </c>
      <c r="D36" s="67"/>
      <c r="E36" s="67"/>
      <c r="F36" s="67"/>
      <c r="G36" s="99"/>
      <c r="H36" s="247"/>
      <c r="I36" s="295" t="s">
        <v>37</v>
      </c>
      <c r="J36" s="296"/>
      <c r="K36" s="278">
        <f>IF(OR(ISBLANK(D36),ISBLANK(D37)),"",SUM(D36:D37)/COUNT(D36:D37))</f>
      </c>
      <c r="L36" s="278">
        <f>IF(OR(ISBLANK(E36),ISBLANK(E37)),"",SUM(E36:E37)/COUNT(E36:E37))</f>
      </c>
      <c r="M36" s="278">
        <f>IF(OR(ISBLANK(F36),ISBLANK(F37)),"",SUM(F36:F37)/COUNT(F36:F37))</f>
      </c>
    </row>
    <row r="37" spans="1:13" ht="13.5">
      <c r="A37" s="268"/>
      <c r="B37" s="267"/>
      <c r="C37" s="275" t="s">
        <v>38</v>
      </c>
      <c r="D37" s="71"/>
      <c r="E37" s="71"/>
      <c r="F37" s="71"/>
      <c r="G37" s="99"/>
      <c r="H37" s="2"/>
      <c r="I37" s="297" t="s">
        <v>37</v>
      </c>
      <c r="J37" s="300"/>
      <c r="K37" s="279">
        <f>IF(OR(ISBLANK(D36),ISBLANK(D37)),"",SUM(D36:D37)/COUNT(D36:D37))</f>
      </c>
      <c r="L37" s="279">
        <f>IF(OR(ISBLANK(E36),ISBLANK(E37)),"",SUM(E36:E37)/COUNT(E36:E37))</f>
      </c>
      <c r="M37" s="279">
        <f>IF(OR(ISBLANK(F36),ISBLANK(F37)),"",SUM(F36:F37)/COUNT(F36:F37))</f>
      </c>
    </row>
    <row r="38" spans="1:13" ht="13.5">
      <c r="A38" s="268"/>
      <c r="B38" s="267"/>
      <c r="C38" s="268"/>
      <c r="D38" s="277"/>
      <c r="E38" s="277"/>
      <c r="F38" s="277"/>
      <c r="G38" s="99"/>
      <c r="H38" s="2"/>
      <c r="I38" s="297" t="s">
        <v>37</v>
      </c>
      <c r="J38" s="300"/>
      <c r="K38" s="279">
        <f>IF(OR(ISBLANK(D36),ISBLANK(D37)),"",SUM(D36:D37)/COUNT(D36:D37))</f>
      </c>
      <c r="L38" s="279">
        <f>IF(OR(ISBLANK(E36),ISBLANK(E37)),"",SUM(E36:E37)/COUNT(E36:E37))</f>
      </c>
      <c r="M38" s="279">
        <f>IF(OR(ISBLANK(F36),ISBLANK(F37)),"",SUM(F36:F37)/COUNT(F36:F37))</f>
      </c>
    </row>
    <row r="39" spans="1:13" ht="13.5">
      <c r="A39" s="268"/>
      <c r="B39" s="267"/>
      <c r="C39" s="268"/>
      <c r="D39" s="277"/>
      <c r="E39" s="277"/>
      <c r="F39" s="277"/>
      <c r="G39" s="99"/>
      <c r="H39" s="2"/>
      <c r="I39" s="297" t="s">
        <v>37</v>
      </c>
      <c r="J39" s="300"/>
      <c r="K39" s="279">
        <f>IF(OR(ISBLANK(D36),ISBLANK(D37)),"",SUM(D36:D37)/COUNT(D36:D37))</f>
      </c>
      <c r="L39" s="279">
        <f>IF(OR(ISBLANK(E36),ISBLANK(E37)),"",SUM(E36:E37)/COUNT(E36:E37))</f>
      </c>
      <c r="M39" s="279">
        <f>IF(OR(ISBLANK(F36),ISBLANK(F37)),"",SUM(F36:F37)/COUNT(F36:F37))</f>
      </c>
    </row>
    <row r="40" spans="1:13" ht="13.5">
      <c r="A40" s="268"/>
      <c r="B40" s="267"/>
      <c r="C40" s="268"/>
      <c r="D40" s="277"/>
      <c r="E40" s="277"/>
      <c r="F40" s="277"/>
      <c r="G40" s="99"/>
      <c r="H40" s="2"/>
      <c r="I40" s="297" t="s">
        <v>37</v>
      </c>
      <c r="J40" s="300"/>
      <c r="K40" s="279">
        <f>IF(OR(ISBLANK(D36),ISBLANK(D37)),"",SUM(D36:D37)/COUNT(D36:D37))</f>
      </c>
      <c r="L40" s="279">
        <f>IF(OR(ISBLANK(E36),ISBLANK(E37)),"",SUM(E36:E37)/COUNT(E36:E37))</f>
      </c>
      <c r="M40" s="279">
        <f>IF(OR(ISBLANK(F36),ISBLANK(F37)),"",SUM(F36:F37)/COUNT(F36:F37))</f>
      </c>
    </row>
    <row r="41" spans="1:13" ht="13.5">
      <c r="A41" s="268"/>
      <c r="B41" s="289"/>
      <c r="C41" s="268"/>
      <c r="D41" s="277"/>
      <c r="E41" s="277"/>
      <c r="F41" s="277"/>
      <c r="G41" s="99"/>
      <c r="H41" s="2"/>
      <c r="I41" s="297" t="s">
        <v>37</v>
      </c>
      <c r="J41" s="300"/>
      <c r="K41" s="279">
        <f>IF(OR(ISBLANK(D36),ISBLANK(D37)),"",SUM(D36:D37)/COUNT(D36:D37))</f>
      </c>
      <c r="L41" s="279">
        <f>IF(OR(ISBLANK(E36),ISBLANK(E37)),"",SUM(E36:E37)/COUNT(E36:E37))</f>
      </c>
      <c r="M41" s="279">
        <f>IF(OR(ISBLANK(F36),ISBLANK(F37)),"",SUM(F36:F37)/COUNT(F36:F37))</f>
      </c>
    </row>
    <row r="42" spans="1:13" ht="14.25" customHeight="1" thickBot="1">
      <c r="A42" s="269" t="s">
        <v>43</v>
      </c>
      <c r="B42" s="290"/>
      <c r="C42" s="269"/>
      <c r="D42" s="79"/>
      <c r="E42" s="79"/>
      <c r="F42" s="79"/>
      <c r="G42" s="120"/>
      <c r="H42" s="22"/>
      <c r="I42" s="298"/>
      <c r="J42" s="299"/>
      <c r="K42" s="280"/>
      <c r="L42" s="280"/>
      <c r="M42" s="281"/>
    </row>
    <row r="43" spans="3:13" ht="13.5">
      <c r="C43" s="243"/>
      <c r="D43" s="244"/>
      <c r="E43" s="244"/>
      <c r="F43" s="244"/>
      <c r="G43" s="243"/>
      <c r="H43" s="243"/>
      <c r="I43" s="245"/>
      <c r="J43" s="244"/>
      <c r="K43" s="244"/>
      <c r="L43" s="244"/>
      <c r="M43" s="244"/>
    </row>
  </sheetData>
  <sheetProtection/>
  <mergeCells count="5">
    <mergeCell ref="G3:G6"/>
    <mergeCell ref="H3:H6"/>
    <mergeCell ref="A3:A4"/>
    <mergeCell ref="B3:B4"/>
    <mergeCell ref="C3:C4"/>
  </mergeCells>
  <conditionalFormatting sqref="D15:F16 D22:F23 D8:F9 D29:F30 D36:F37">
    <cfRule type="cellIs" priority="1" dxfId="48" operator="equal" stopIfTrue="1">
      <formula>1</formula>
    </cfRule>
  </conditionalFormatting>
  <conditionalFormatting sqref="I29 I8 I15 I22 I36">
    <cfRule type="cellIs" priority="2" dxfId="49" operator="equal" stopIfTrue="1">
      <formula>"erreur"</formula>
    </cfRule>
  </conditionalFormatting>
  <dataValidations count="1">
    <dataValidation type="whole" allowBlank="1" showInputMessage="1" showErrorMessage="1" prompt="Saisir 0 ou 1" error="Les valeurs admises sont 0 ou 1" sqref="D15:F16 D8:F9 D29:F30 D22:F23 D36:F37">
      <formula1>0</formula1>
      <formula2>1</formula2>
    </dataValidation>
  </dataValidations>
  <printOptions/>
  <pageMargins left="0.7480314960629921" right="0.7480314960629921" top="0.5905511811023623" bottom="0.7874015748031497" header="0.11811023622047245" footer="0.5118110236220472"/>
  <pageSetup orientation="landscape" paperSize="9"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A1:M17"/>
  <sheetViews>
    <sheetView view="pageBreakPreview" zoomScale="60" zoomScaleNormal="120" workbookViewId="0" topLeftCell="A1">
      <selection activeCell="A6" sqref="A6"/>
    </sheetView>
  </sheetViews>
  <sheetFormatPr defaultColWidth="11.00390625" defaultRowHeight="12.75"/>
  <cols>
    <col min="1" max="1" width="4.875" style="0" customWidth="1"/>
    <col min="2" max="2" width="27.125" style="0" customWidth="1"/>
    <col min="3" max="3" width="5.625" style="0"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 min="10" max="10" width="4.875" style="0" customWidth="1"/>
    <col min="11" max="11" width="27.125" style="0" customWidth="1"/>
    <col min="12" max="12" width="5.625" style="0" customWidth="1"/>
    <col min="13" max="13" width="7.75390625" style="0" customWidth="1"/>
  </cols>
  <sheetData>
    <row r="1" spans="1:13" s="216" customFormat="1" ht="12.75">
      <c r="A1" s="241" t="s">
        <v>78</v>
      </c>
      <c r="B1" s="241"/>
      <c r="C1" s="211"/>
      <c r="D1" s="215"/>
      <c r="E1" s="215"/>
      <c r="H1" s="242" t="s">
        <v>82</v>
      </c>
      <c r="I1" s="238"/>
      <c r="J1" s="241" t="s">
        <v>78</v>
      </c>
      <c r="K1" s="241"/>
      <c r="L1" s="211"/>
      <c r="M1" s="238"/>
    </row>
    <row r="2" spans="1:13" s="216" customFormat="1" ht="12.75">
      <c r="A2" s="241"/>
      <c r="B2" s="241"/>
      <c r="C2" s="211"/>
      <c r="D2" s="215" t="str">
        <f>'Page de garde'!$C$6</f>
        <v>CQP FORMATEUR INTERNE EN SITUATION DE TRAVAIL DANS LES ENTREPRISES DE LA VIANDE</v>
      </c>
      <c r="E2" s="215"/>
      <c r="H2" s="242"/>
      <c r="I2" s="238"/>
      <c r="J2" s="241"/>
      <c r="K2" s="241"/>
      <c r="L2" s="211"/>
      <c r="M2" s="238"/>
    </row>
    <row r="3" spans="1:13" s="216" customFormat="1" ht="12.75">
      <c r="A3" s="215">
        <f>IF(ISBLANK('Page de garde'!$C$8),"",'Page de garde'!$C$8)</f>
      </c>
      <c r="B3" s="215"/>
      <c r="C3" s="211"/>
      <c r="D3" s="215" t="s">
        <v>77</v>
      </c>
      <c r="E3" s="215"/>
      <c r="G3" s="214"/>
      <c r="H3" s="240">
        <f>IF(ISBLANK('Grille obs tuteur B1'!$D$6),"",'Grille obs tuteur B1'!$D$6)</f>
      </c>
      <c r="I3" s="239"/>
      <c r="J3" s="215">
        <f>IF(ISBLANK('Page de garde'!$C$8),"",'Page de garde'!$C$8)</f>
      </c>
      <c r="K3" s="215"/>
      <c r="L3" s="211"/>
      <c r="M3" s="239"/>
    </row>
    <row r="4" spans="1:13" s="216" customFormat="1" ht="13.5" thickBot="1">
      <c r="A4" s="215"/>
      <c r="B4" s="215"/>
      <c r="C4" s="211"/>
      <c r="D4" s="215"/>
      <c r="E4" s="215"/>
      <c r="G4" s="214"/>
      <c r="H4" s="240"/>
      <c r="I4" s="239"/>
      <c r="J4" s="215"/>
      <c r="K4" s="215"/>
      <c r="L4" s="211"/>
      <c r="M4" s="239"/>
    </row>
    <row r="5" spans="1:12" s="4" customFormat="1" ht="13.5" thickBot="1">
      <c r="A5" s="42"/>
      <c r="B5" s="33" t="s">
        <v>231</v>
      </c>
      <c r="C5" s="33"/>
      <c r="D5" s="33"/>
      <c r="E5" s="33"/>
      <c r="F5" s="33"/>
      <c r="G5" s="33"/>
      <c r="H5" s="33"/>
      <c r="I5" s="34"/>
      <c r="J5" s="43"/>
      <c r="K5" s="33"/>
      <c r="L5" s="34"/>
    </row>
    <row r="6" spans="1:12" s="41" customFormat="1" ht="61.5">
      <c r="A6" s="455" t="s">
        <v>238</v>
      </c>
      <c r="B6" s="35"/>
      <c r="C6" s="36" t="s">
        <v>70</v>
      </c>
      <c r="D6" s="436" t="s">
        <v>224</v>
      </c>
      <c r="E6" s="37"/>
      <c r="F6" s="38" t="s">
        <v>70</v>
      </c>
      <c r="G6" s="435" t="s">
        <v>143</v>
      </c>
      <c r="H6" s="40"/>
      <c r="I6" s="39" t="s">
        <v>70</v>
      </c>
      <c r="J6" s="435" t="s">
        <v>146</v>
      </c>
      <c r="K6" s="40"/>
      <c r="L6" s="39" t="s">
        <v>70</v>
      </c>
    </row>
    <row r="7" spans="1:12" s="14" customFormat="1" ht="10.5">
      <c r="A7" s="26" t="s">
        <v>127</v>
      </c>
      <c r="B7" s="15"/>
      <c r="C7" s="80">
        <f>(SUMIF('Grille obs tuteur B1'!$I$8:$M$40,A7,'Grille obs tuteur B1'!$K$8:$K$40)+SUMIF('Grille obs tuteur B2 '!$I$8:$M$43,A7,'Grille obs tuteur B2 '!$K$8:$K$43)+SUMIF('Grille obs tuteur B3'!$I$8:$M$31,A7,'Grille obs tuteur B3'!$K$8:$K$31)+SUMIF('Grille obs tuteur B4'!$I$8:$M$27,A7,'Grille obs tuteur B4'!$K$8:$K$27)+SUMIF('Grille obs tuteur M5'!$I$8:$M$58,A7,'Grille obs tuteur M5'!$K$8:$K$58))/(COUNTIF('Grille obs tuteur B1'!$I$8:$M$40,A7)+COUNTIF('Grille obs tuteur B2 '!$I$8:$M$43,A7)+COUNTIF('Grille obs tuteur B3'!$I$8:$M$31,A7)+COUNTIF('Grille obs tuteur B4'!$I$8:$M$27,A7)+COUNTIF('Grille obs tuteur M5'!$I$8:$M$58,A7))</f>
        <v>0</v>
      </c>
      <c r="D7" s="31" t="s">
        <v>170</v>
      </c>
      <c r="E7" s="15"/>
      <c r="F7" s="80">
        <f>(SUMIF('Grille obs tuteur B1'!$I$8:$M$40,D7,'Grille obs tuteur B1'!$K$8:$K$40)+SUMIF('Grille obs tuteur B2 '!$I$8:$M$43,D7,'Grille obs tuteur B2 '!$K$8:$K$43)+SUMIF('Grille obs tuteur B3'!$I$8:$M$31,D7,'Grille obs tuteur B3'!$K$8:$K$31)+SUMIF('Grille obs tuteur B4'!$I$8:$M$27,D7,'Grille obs tuteur B4'!$K$8:$K$27)+SUMIF('Grille obs tuteur M5'!$I$8:$M$58,D7,'Grille obs tuteur M5'!$K$8:$K$58))/(COUNTIF('Grille obs tuteur B1'!$I$8:$M$40,D7)+COUNTIF('Grille obs tuteur B2 '!$I$8:$M$43,D7)+COUNTIF('Grille obs tuteur B3'!$I$8:$M$31,D7)+COUNTIF('Grille obs tuteur B4'!$I$8:$M$27,D7)+COUNTIF('Grille obs tuteur M5'!$I$8:$M$58,D7))</f>
        <v>0</v>
      </c>
      <c r="G7" s="31" t="s">
        <v>196</v>
      </c>
      <c r="H7" s="15"/>
      <c r="I7" s="80">
        <f>(SUMIF('Grille obs tuteur B1'!$I$8:$M$40,G7,'Grille obs tuteur B1'!$K$8:$K$40)+SUMIF('Grille obs tuteur B2 '!$I$8:$M$43,G7,'Grille obs tuteur B2 '!$K$8:$K$43)+SUMIF('Grille obs tuteur B3'!$I$8:$M$31,G7,'Grille obs tuteur B3'!$K$8:$K$31)+SUMIF('Grille obs tuteur B4'!$I$8:$M$27,G7,'Grille obs tuteur B4'!$K$8:$K$27)+SUMIF('Grille obs tuteur M5'!$I$8:$M$58,G7,'Grille obs tuteur M5'!$K$8:$K$58))/(COUNTIF('Grille obs tuteur B1'!$I$8:$M$40,G7)+COUNTIF('Grille obs tuteur B2 '!$I$8:$M$43,G7)+COUNTIF('Grille obs tuteur B3'!$I$8:$M$31,G7)+COUNTIF('Grille obs tuteur B4'!$I$8:$M$27,G7)+COUNTIF('Grille obs tuteur M5'!$I$8:$M$58,G7))</f>
        <v>0</v>
      </c>
      <c r="J7" s="31" t="s">
        <v>211</v>
      </c>
      <c r="K7" s="15"/>
      <c r="L7" s="437">
        <f>(SUMIF('Grille obs tuteur B1'!$I$8:$M$40,J7,'Grille obs tuteur B1'!$K$8:$K$40)+SUMIF('Grille obs tuteur B2 '!$I$8:$M$43,J7,'Grille obs tuteur B2 '!$K$8:$K$43)+SUMIF('Grille obs tuteur B3'!$I$8:$M$31,J7,'Grille obs tuteur B3'!$K$8:$K$31)+SUMIF('Grille obs tuteur B4'!$I$8:$M$27,J7,'Grille obs tuteur B4'!$K$8:$K$27)+SUMIF('Grille obs tuteur M5'!$I$8:$M$58,J7,'Grille obs tuteur M5'!$K$8:$K$58))/(COUNTIF('Grille obs tuteur B1'!$I$8:$M$40,J7)+COUNTIF('Grille obs tuteur B2 '!$I$8:$M$43,J7)+COUNTIF('Grille obs tuteur B3'!$I$8:$M$31,J7)+COUNTIF('Grille obs tuteur B4'!$I$8:$M$27,J7)+COUNTIF('Grille obs tuteur M5'!$I$8:$M$58,J7))</f>
        <v>0</v>
      </c>
    </row>
    <row r="8" spans="1:12" s="14" customFormat="1" ht="10.5">
      <c r="A8" s="26" t="s">
        <v>130</v>
      </c>
      <c r="B8" s="15"/>
      <c r="C8" s="80">
        <f>(SUMIF('Grille obs tuteur B1'!$I$8:$M$40,A8,'Grille obs tuteur B1'!$K$8:$K$40)+SUMIF('Grille obs tuteur B2 '!$I$8:$M$43,A8,'Grille obs tuteur B2 '!$K$8:$K$43)+SUMIF('Grille obs tuteur B3'!$I$8:$M$31,A8,'Grille obs tuteur B3'!$K$8:$K$31)+SUMIF('Grille obs tuteur B4'!$I$8:$M$27,A8,'Grille obs tuteur B4'!$K$8:$K$27)+SUMIF('Grille obs tuteur M5'!$I$8:$M$58,A8,'Grille obs tuteur M5'!$K$8:$K$58))/(COUNTIF('Grille obs tuteur B1'!$I$8:$M$40,A8)+COUNTIF('Grille obs tuteur B2 '!$I$8:$M$43,A8)+COUNTIF('Grille obs tuteur B3'!$I$8:$M$31,A8)+COUNTIF('Grille obs tuteur B4'!$I$8:$M$27,A8)+COUNTIF('Grille obs tuteur M5'!$I$8:$M$58,A8))</f>
        <v>0</v>
      </c>
      <c r="D8" s="31" t="s">
        <v>171</v>
      </c>
      <c r="E8" s="15"/>
      <c r="F8" s="80">
        <f>(SUMIF('Grille obs tuteur B1'!$I$8:$M$40,D8,'Grille obs tuteur B1'!$K$8:$K$40)+SUMIF('Grille obs tuteur B2 '!$I$8:$M$43,D8,'Grille obs tuteur B2 '!$K$8:$K$43)+SUMIF('Grille obs tuteur B3'!$I$8:$M$31,D8,'Grille obs tuteur B3'!$K$8:$K$31)+SUMIF('Grille obs tuteur B4'!$I$8:$M$27,D8,'Grille obs tuteur B4'!$K$8:$K$27)+SUMIF('Grille obs tuteur M5'!$I$8:$M$58,D8,'Grille obs tuteur M5'!$K$8:$K$58))/(COUNTIF('Grille obs tuteur B1'!$I$8:$M$40,D8)+COUNTIF('Grille obs tuteur B2 '!$I$8:$M$43,D8)+COUNTIF('Grille obs tuteur B3'!$I$8:$M$31,D8)+COUNTIF('Grille obs tuteur B4'!$I$8:$M$27,D8)+COUNTIF('Grille obs tuteur M5'!$I$8:$M$58,D8))</f>
        <v>0</v>
      </c>
      <c r="G8" s="31" t="s">
        <v>203</v>
      </c>
      <c r="H8" s="15"/>
      <c r="I8" s="80">
        <f>(SUMIF('Grille obs tuteur B1'!$I$8:$M$40,G8,'Grille obs tuteur B1'!$K$8:$K$40)+SUMIF('Grille obs tuteur B2 '!$I$8:$M$43,G8,'Grille obs tuteur B2 '!$K$8:$K$43)+SUMIF('Grille obs tuteur B3'!$I$8:$M$31,G8,'Grille obs tuteur B3'!$K$8:$K$31)+SUMIF('Grille obs tuteur B4'!$I$8:$M$27,G8,'Grille obs tuteur B4'!$K$8:$K$27)+SUMIF('Grille obs tuteur M5'!$I$8:$M$58,G8,'Grille obs tuteur M5'!$K$8:$K$58))/(COUNTIF('Grille obs tuteur B1'!$I$8:$M$40,G8)+COUNTIF('Grille obs tuteur B2 '!$I$8:$M$43,G8)+COUNTIF('Grille obs tuteur B3'!$I$8:$M$31,G8)+COUNTIF('Grille obs tuteur B4'!$I$8:$M$27,G8)+COUNTIF('Grille obs tuteur M5'!$I$8:$M$58,G8))</f>
        <v>0</v>
      </c>
      <c r="J8" s="31" t="s">
        <v>213</v>
      </c>
      <c r="K8" s="15"/>
      <c r="L8" s="437">
        <f>(SUMIF('Grille obs tuteur B1'!$I$8:$M$40,J8,'Grille obs tuteur B1'!$K$8:$K$40)+SUMIF('Grille obs tuteur B2 '!$I$8:$M$43,J8,'Grille obs tuteur B2 '!$K$8:$K$43)+SUMIF('Grille obs tuteur B3'!$I$8:$M$31,J8,'Grille obs tuteur B3'!$K$8:$K$31)+SUMIF('Grille obs tuteur B4'!$I$8:$M$27,J8,'Grille obs tuteur B4'!$K$8:$K$27)+SUMIF('Grille obs tuteur M5'!$I$8:$M$58,J8,'Grille obs tuteur M5'!$K$8:$K$58))/(COUNTIF('Grille obs tuteur B1'!$I$8:$M$40,J8)+COUNTIF('Grille obs tuteur B2 '!$I$8:$M$43,J8)+COUNTIF('Grille obs tuteur B3'!$I$8:$M$31,J8)+COUNTIF('Grille obs tuteur B4'!$I$8:$M$27,J8)+COUNTIF('Grille obs tuteur M5'!$I$8:$M$58,J8))</f>
        <v>0</v>
      </c>
    </row>
    <row r="9" spans="1:12" s="14" customFormat="1" ht="10.5">
      <c r="A9" s="26" t="s">
        <v>159</v>
      </c>
      <c r="B9" s="30"/>
      <c r="C9" s="80">
        <f>(SUMIF('Grille obs tuteur B1'!$I$8:$M$40,A9,'Grille obs tuteur B1'!$K$8:$K$40)+SUMIF('Grille obs tuteur B2 '!$I$8:$M$43,A9,'Grille obs tuteur B2 '!$K$8:$K$43)+SUMIF('Grille obs tuteur B3'!$I$8:$M$31,A9,'Grille obs tuteur B3'!$K$8:$K$31)+SUMIF('Grille obs tuteur B4'!$I$8:$M$27,A9,'Grille obs tuteur B4'!$K$8:$K$27)+SUMIF('Grille obs tuteur M5'!$I$8:$M$58,A9,'Grille obs tuteur M5'!$K$8:$K$58))/(COUNTIF('Grille obs tuteur B1'!$I$8:$M$40,A9)+COUNTIF('Grille obs tuteur B2 '!$I$8:$M$43,A9)+COUNTIF('Grille obs tuteur B3'!$I$8:$M$31,A9)+COUNTIF('Grille obs tuteur B4'!$I$8:$M$27,A9)+COUNTIF('Grille obs tuteur M5'!$I$8:$M$58,A9))</f>
        <v>0</v>
      </c>
      <c r="D9" s="31" t="s">
        <v>175</v>
      </c>
      <c r="E9" s="15"/>
      <c r="F9" s="80">
        <f>(SUMIF('Grille obs tuteur B1'!$I$8:$M$40,D9,'Grille obs tuteur B1'!$K$8:$K$40)+SUMIF('Grille obs tuteur B2 '!$I$8:$M$43,D9,'Grille obs tuteur B2 '!$K$8:$K$43)+SUMIF('Grille obs tuteur B3'!$I$8:$M$31,D9,'Grille obs tuteur B3'!$K$8:$K$31)+SUMIF('Grille obs tuteur B4'!$I$8:$M$27,D9,'Grille obs tuteur B4'!$K$8:$K$27)+SUMIF('Grille obs tuteur M5'!$I$8:$M$58,D9,'Grille obs tuteur M5'!$K$8:$K$58))/(COUNTIF('Grille obs tuteur B1'!$I$8:$M$40,D9)+COUNTIF('Grille obs tuteur B2 '!$I$8:$M$43,D9)+COUNTIF('Grille obs tuteur B3'!$I$8:$M$31,D9)+COUNTIF('Grille obs tuteur B4'!$I$8:$M$27,D9)+COUNTIF('Grille obs tuteur M5'!$I$8:$M$58,D9))</f>
        <v>0</v>
      </c>
      <c r="G9" s="31" t="s">
        <v>201</v>
      </c>
      <c r="H9" s="15"/>
      <c r="I9" s="80">
        <f>(SUMIF('Grille obs tuteur B1'!$I$8:$M$40,G9,'Grille obs tuteur B1'!$K$8:$K$40)+SUMIF('Grille obs tuteur B2 '!$I$8:$M$43,G9,'Grille obs tuteur B2 '!$K$8:$K$43)+SUMIF('Grille obs tuteur B3'!$I$8:$M$31,G9,'Grille obs tuteur B3'!$K$8:$K$31)+SUMIF('Grille obs tuteur B4'!$I$8:$M$27,G9,'Grille obs tuteur B4'!$K$8:$K$27)+SUMIF('Grille obs tuteur M5'!$I$8:$M$58,G9,'Grille obs tuteur M5'!$K$8:$K$58))/(COUNTIF('Grille obs tuteur B1'!$I$8:$M$40,G9)+COUNTIF('Grille obs tuteur B2 '!$I$8:$M$43,G9)+COUNTIF('Grille obs tuteur B3'!$I$8:$M$31,G9)+COUNTIF('Grille obs tuteur B4'!$I$8:$M$27,G9)+COUNTIF('Grille obs tuteur M5'!$I$8:$M$58,G9))</f>
        <v>0</v>
      </c>
      <c r="J9" s="31" t="s">
        <v>215</v>
      </c>
      <c r="K9" s="15"/>
      <c r="L9" s="437">
        <f>(SUMIF('Grille obs tuteur B1'!$I$8:$M$40,J9,'Grille obs tuteur B1'!$K$8:$K$40)+SUMIF('Grille obs tuteur B2 '!$I$8:$M$43,J9,'Grille obs tuteur B2 '!$K$8:$K$43)+SUMIF('Grille obs tuteur B3'!$I$8:$M$31,J9,'Grille obs tuteur B3'!$K$8:$K$31)+SUMIF('Grille obs tuteur B4'!$I$8:$M$27,J9,'Grille obs tuteur B4'!$K$8:$K$27)+SUMIF('Grille obs tuteur M5'!$I$8:$M$58,J9,'Grille obs tuteur M5'!$K$8:$K$58))/(COUNTIF('Grille obs tuteur B1'!$I$8:$M$40,J9)+COUNTIF('Grille obs tuteur B2 '!$I$8:$M$43,J9)+COUNTIF('Grille obs tuteur B3'!$I$8:$M$31,J9)+COUNTIF('Grille obs tuteur B4'!$I$8:$M$27,J9)+COUNTIF('Grille obs tuteur M5'!$I$8:$M$58,J9))</f>
        <v>0</v>
      </c>
    </row>
    <row r="10" spans="1:12" s="14" customFormat="1" ht="10.5">
      <c r="A10" s="26" t="s">
        <v>163</v>
      </c>
      <c r="B10" s="15"/>
      <c r="C10" s="80">
        <f>(SUMIF('Grille obs tuteur B1'!$I$8:$M$40,A10,'Grille obs tuteur B1'!$K$8:$K$40)+SUMIF('Grille obs tuteur B2 '!$I$8:$M$43,A10,'Grille obs tuteur B2 '!$K$8:$K$43)+SUMIF('Grille obs tuteur B3'!$I$8:$M$31,A10,'Grille obs tuteur B3'!$K$8:$K$31)+SUMIF('Grille obs tuteur B4'!$I$8:$M$27,A10,'Grille obs tuteur B4'!$K$8:$K$27)+SUMIF('Grille obs tuteur M5'!$I$8:$M$58,A10,'Grille obs tuteur M5'!$K$8:$K$58))/(COUNTIF('Grille obs tuteur B1'!$I$8:$M$40,A10)+COUNTIF('Grille obs tuteur B2 '!$I$8:$M$43,A10)+COUNTIF('Grille obs tuteur B3'!$I$8:$M$31,A10)+COUNTIF('Grille obs tuteur B4'!$I$8:$M$27,A10)+COUNTIF('Grille obs tuteur M5'!$I$8:$M$58,A10))</f>
        <v>0</v>
      </c>
      <c r="D10" s="31" t="s">
        <v>176</v>
      </c>
      <c r="E10" s="15"/>
      <c r="F10" s="80">
        <f>(SUMIF('Grille obs tuteur B1'!$I$8:$M$40,D10,'Grille obs tuteur B1'!$K$8:$K$40)+SUMIF('Grille obs tuteur B2 '!$I$8:$M$43,D10,'Grille obs tuteur B2 '!$K$8:$K$43)+SUMIF('Grille obs tuteur B3'!$I$8:$M$31,D10,'Grille obs tuteur B3'!$K$8:$K$31)+SUMIF('Grille obs tuteur B4'!$I$8:$M$27,D10,'Grille obs tuteur B4'!$K$8:$K$27)+SUMIF('Grille obs tuteur M5'!$I$8:$M$58,D10,'Grille obs tuteur M5'!$K$8:$K$58))/(COUNTIF('Grille obs tuteur B1'!$I$8:$M$40,D10)+COUNTIF('Grille obs tuteur B2 '!$I$8:$M$43,D10)+COUNTIF('Grille obs tuteur B3'!$I$8:$M$31,D10)+COUNTIF('Grille obs tuteur B4'!$I$8:$M$27,D10)+COUNTIF('Grille obs tuteur M5'!$I$8:$M$58,D10))</f>
        <v>0</v>
      </c>
      <c r="G10" s="31" t="s">
        <v>207</v>
      </c>
      <c r="H10" s="15"/>
      <c r="I10" s="80">
        <f>(SUMIF('Grille obs tuteur B1'!$I$8:$M$40,G10,'Grille obs tuteur B1'!$K$8:$K$40)+SUMIF('Grille obs tuteur B2 '!$I$8:$M$43,G10,'Grille obs tuteur B2 '!$K$8:$K$43)+SUMIF('Grille obs tuteur B3'!$I$8:$M$31,G10,'Grille obs tuteur B3'!$K$8:$K$31)+SUMIF('Grille obs tuteur B4'!$I$8:$M$27,G10,'Grille obs tuteur B4'!$K$8:$K$27)+SUMIF('Grille obs tuteur M5'!$I$8:$M$58,G10,'Grille obs tuteur M5'!$K$8:$K$58))/(COUNTIF('Grille obs tuteur B1'!$I$8:$M$40,G10)+COUNTIF('Grille obs tuteur B2 '!$I$8:$M$43,G10)+COUNTIF('Grille obs tuteur B3'!$I$8:$M$31,G10)+COUNTIF('Grille obs tuteur B4'!$I$8:$M$27,G10)+COUNTIF('Grille obs tuteur M5'!$I$8:$M$58,G10))</f>
        <v>0</v>
      </c>
      <c r="J10" s="31" t="s">
        <v>216</v>
      </c>
      <c r="K10" s="15"/>
      <c r="L10" s="437">
        <f>(SUMIF('Grille obs tuteur B1'!$I$8:$M$40,J10,'Grille obs tuteur B1'!$K$8:$K$40)+SUMIF('Grille obs tuteur B2 '!$I$8:$M$43,J10,'Grille obs tuteur B2 '!$K$8:$K$43)+SUMIF('Grille obs tuteur B3'!$I$8:$M$31,J10,'Grille obs tuteur B3'!$K$8:$K$31)+SUMIF('Grille obs tuteur B4'!$I$8:$M$27,J10,'Grille obs tuteur B4'!$K$8:$K$27)+SUMIF('Grille obs tuteur M5'!$I$8:$M$58,J10,'Grille obs tuteur M5'!$K$8:$K$58))/(COUNTIF('Grille obs tuteur B1'!$I$8:$M$40,J10)+COUNTIF('Grille obs tuteur B2 '!$I$8:$M$43,J10)+COUNTIF('Grille obs tuteur B3'!$I$8:$M$31,J10)+COUNTIF('Grille obs tuteur B4'!$I$8:$M$27,J10)+COUNTIF('Grille obs tuteur M5'!$I$8:$M$58,J10))</f>
        <v>0</v>
      </c>
    </row>
    <row r="11" spans="1:12" s="14" customFormat="1" ht="10.5">
      <c r="A11" s="26" t="s">
        <v>167</v>
      </c>
      <c r="B11" s="15"/>
      <c r="C11" s="80">
        <f>(SUMIF('Grille obs tuteur B1'!$I$8:$M$40,A11,'Grille obs tuteur B1'!$K$8:$K$40)+SUMIF('Grille obs tuteur B2 '!$I$8:$M$43,A11,'Grille obs tuteur B2 '!$K$8:$K$43)+SUMIF('Grille obs tuteur B3'!$I$8:$M$31,A11,'Grille obs tuteur B3'!$K$8:$K$31)+SUMIF('Grille obs tuteur B4'!$I$8:$M$27,A11,'Grille obs tuteur B4'!$K$8:$K$27)+SUMIF('Grille obs tuteur M5'!$I$8:$M$58,A11,'Grille obs tuteur M5'!$K$8:$K$58))/(COUNTIF('Grille obs tuteur B1'!$I$8:$M$40,A11)+COUNTIF('Grille obs tuteur B2 '!$I$8:$M$43,A11)+COUNTIF('Grille obs tuteur B3'!$I$8:$M$31,A11)+COUNTIF('Grille obs tuteur B4'!$I$8:$M$27,A11)+COUNTIF('Grille obs tuteur M5'!$I$8:$M$58,A11))</f>
        <v>0</v>
      </c>
      <c r="D11" s="31" t="s">
        <v>179</v>
      </c>
      <c r="E11" s="15"/>
      <c r="F11" s="80">
        <f>(SUMIF('Grille obs tuteur B1'!$I$8:$M$40,D11,'Grille obs tuteur B1'!$K$8:$K$40)+SUMIF('Grille obs tuteur B2 '!$I$8:$M$43,D11,'Grille obs tuteur B2 '!$K$8:$K$43)+SUMIF('Grille obs tuteur B3'!$I$8:$M$31,D11,'Grille obs tuteur B3'!$K$8:$K$31)+SUMIF('Grille obs tuteur B4'!$I$8:$M$27,D11,'Grille obs tuteur B4'!$K$8:$K$27)+SUMIF('Grille obs tuteur M5'!$I$8:$M$58,D11,'Grille obs tuteur M5'!$K$8:$K$58))/(COUNTIF('Grille obs tuteur B1'!$I$8:$M$40,D11)+COUNTIF('Grille obs tuteur B2 '!$I$8:$M$43,D11)+COUNTIF('Grille obs tuteur B3'!$I$8:$M$31,D11)+COUNTIF('Grille obs tuteur B4'!$I$8:$M$27,D11)+COUNTIF('Grille obs tuteur M5'!$I$8:$M$58,D11))</f>
        <v>0</v>
      </c>
      <c r="G11" s="31"/>
      <c r="H11" s="15"/>
      <c r="I11" s="80"/>
      <c r="J11" s="31"/>
      <c r="K11" s="15"/>
      <c r="L11" s="437"/>
    </row>
    <row r="12" spans="1:12" s="14" customFormat="1" ht="10.5">
      <c r="A12" s="26" t="s">
        <v>168</v>
      </c>
      <c r="B12" s="15"/>
      <c r="C12" s="80">
        <f>(SUMIF('Grille obs tuteur B1'!$I$8:$M$40,A12,'Grille obs tuteur B1'!$K$8:$K$40)+SUMIF('Grille obs tuteur B2 '!$I$8:$M$43,A12,'Grille obs tuteur B2 '!$K$8:$K$43)+SUMIF('Grille obs tuteur B3'!$I$8:$M$31,A12,'Grille obs tuteur B3'!$K$8:$K$31)+SUMIF('Grille obs tuteur B4'!$I$8:$M$27,A12,'Grille obs tuteur B4'!$K$8:$K$27)+SUMIF('Grille obs tuteur M5'!$I$8:$M$58,A12,'Grille obs tuteur M5'!$K$8:$K$58))/(COUNTIF('Grille obs tuteur B1'!$I$8:$M$40,A12)+COUNTIF('Grille obs tuteur B2 '!$I$8:$M$43,A12)+COUNTIF('Grille obs tuteur B3'!$I$8:$M$31,A12)+COUNTIF('Grille obs tuteur B4'!$I$8:$M$27,A12)+COUNTIF('Grille obs tuteur M5'!$I$8:$M$58,A12))</f>
        <v>0</v>
      </c>
      <c r="D12" s="31" t="s">
        <v>181</v>
      </c>
      <c r="E12" s="15"/>
      <c r="F12" s="80">
        <f>(SUMIF('Grille obs tuteur B1'!$I$8:$M$40,D12,'Grille obs tuteur B1'!$K$8:$K$40)+SUMIF('Grille obs tuteur B2 '!$I$8:$M$43,D12,'Grille obs tuteur B2 '!$K$8:$K$43)+SUMIF('Grille obs tuteur B3'!$I$8:$M$31,D12,'Grille obs tuteur B3'!$K$8:$K$31)+SUMIF('Grille obs tuteur B4'!$I$8:$M$27,D12,'Grille obs tuteur B4'!$K$8:$K$27)+SUMIF('Grille obs tuteur M5'!$I$8:$M$58,D12,'Grille obs tuteur M5'!$K$8:$K$58))/(COUNTIF('Grille obs tuteur B1'!$I$8:$M$40,D12)+COUNTIF('Grille obs tuteur B2 '!$I$8:$M$43,D12)+COUNTIF('Grille obs tuteur B3'!$I$8:$M$31,D12)+COUNTIF('Grille obs tuteur B4'!$I$8:$M$27,D12)+COUNTIF('Grille obs tuteur M5'!$I$8:$M$58,D12))</f>
        <v>0</v>
      </c>
      <c r="G12" s="31"/>
      <c r="H12" s="15"/>
      <c r="I12" s="80"/>
      <c r="J12" s="31"/>
      <c r="K12" s="15"/>
      <c r="L12" s="437"/>
    </row>
    <row r="13" spans="1:12" s="14" customFormat="1" ht="10.5">
      <c r="A13" s="26"/>
      <c r="B13" s="28"/>
      <c r="C13" s="80"/>
      <c r="D13" s="31" t="s">
        <v>182</v>
      </c>
      <c r="E13" s="28"/>
      <c r="F13" s="80">
        <f>(SUMIF('Grille obs tuteur B1'!$I$8:$M$40,D13,'Grille obs tuteur B1'!$K$8:$K$40)+SUMIF('Grille obs tuteur B2 '!$I$8:$M$43,D13,'Grille obs tuteur B2 '!$K$8:$K$43)+SUMIF('Grille obs tuteur B3'!$I$8:$M$31,D13,'Grille obs tuteur B3'!$K$8:$K$31)+SUMIF('Grille obs tuteur B4'!$I$8:$M$27,D13,'Grille obs tuteur B4'!$K$8:$K$27)+SUMIF('Grille obs tuteur M5'!$I$8:$M$58,D13,'Grille obs tuteur M5'!$K$8:$K$58))/(COUNTIF('Grille obs tuteur B1'!$I$8:$M$40,D13)+COUNTIF('Grille obs tuteur B2 '!$I$8:$M$43,D13)+COUNTIF('Grille obs tuteur B3'!$I$8:$M$31,D13)+COUNTIF('Grille obs tuteur B4'!$I$8:$M$27,D13)+COUNTIF('Grille obs tuteur M5'!$I$8:$M$58,D13))</f>
        <v>0</v>
      </c>
      <c r="G13" s="31"/>
      <c r="H13" s="15"/>
      <c r="I13" s="80"/>
      <c r="J13" s="31"/>
      <c r="K13" s="15"/>
      <c r="L13" s="437"/>
    </row>
    <row r="14" spans="1:12" s="14" customFormat="1" ht="10.5">
      <c r="A14" s="26"/>
      <c r="B14" s="28"/>
      <c r="C14" s="80"/>
      <c r="D14" s="31" t="s">
        <v>186</v>
      </c>
      <c r="E14" s="28"/>
      <c r="F14" s="80">
        <f>(SUMIF('Grille obs tuteur B1'!$I$8:$M$40,D14,'Grille obs tuteur B1'!$K$8:$K$40)+SUMIF('Grille obs tuteur B2 '!$I$8:$M$43,D14,'Grille obs tuteur B2 '!$K$8:$K$43)+SUMIF('Grille obs tuteur B3'!$I$8:$M$31,D14,'Grille obs tuteur B3'!$K$8:$K$31)+SUMIF('Grille obs tuteur B4'!$I$8:$M$27,D14,'Grille obs tuteur B4'!$K$8:$K$27)+SUMIF('Grille obs tuteur M5'!$I$8:$M$58,D14,'Grille obs tuteur M5'!$K$8:$K$58))/(COUNTIF('Grille obs tuteur B1'!$I$8:$M$40,D14)+COUNTIF('Grille obs tuteur B2 '!$I$8:$M$43,D14)+COUNTIF('Grille obs tuteur B3'!$I$8:$M$31,D14)+COUNTIF('Grille obs tuteur B4'!$I$8:$M$27,D14)+COUNTIF('Grille obs tuteur M5'!$I$8:$M$58,D14))</f>
        <v>0</v>
      </c>
      <c r="G14" s="31"/>
      <c r="H14" s="15"/>
      <c r="I14" s="80"/>
      <c r="J14" s="31"/>
      <c r="K14" s="15"/>
      <c r="L14" s="437"/>
    </row>
    <row r="15" spans="1:12" s="14" customFormat="1" ht="10.5">
      <c r="A15" s="26"/>
      <c r="B15" s="28"/>
      <c r="C15" s="80"/>
      <c r="D15" s="31" t="s">
        <v>188</v>
      </c>
      <c r="E15" s="28"/>
      <c r="F15" s="80">
        <f>(SUMIF('Grille obs tuteur B1'!$I$8:$M$40,D15,'Grille obs tuteur B1'!$K$8:$K$40)+SUMIF('Grille obs tuteur B2 '!$I$8:$M$43,D15,'Grille obs tuteur B2 '!$K$8:$K$43)+SUMIF('Grille obs tuteur B3'!$I$8:$M$31,D15,'Grille obs tuteur B3'!$K$8:$K$31)+SUMIF('Grille obs tuteur B4'!$I$8:$M$27,D15,'Grille obs tuteur B4'!$K$8:$K$27)+SUMIF('Grille obs tuteur M5'!$I$8:$M$58,D15,'Grille obs tuteur M5'!$K$8:$K$58))/(COUNTIF('Grille obs tuteur B1'!$I$8:$M$40,D15)+COUNTIF('Grille obs tuteur B2 '!$I$8:$M$43,D15)+COUNTIF('Grille obs tuteur B3'!$I$8:$M$31,D15)+COUNTIF('Grille obs tuteur B4'!$I$8:$M$27,D15)+COUNTIF('Grille obs tuteur M5'!$I$8:$M$58,D15))</f>
        <v>0</v>
      </c>
      <c r="G15" s="31"/>
      <c r="H15" s="15"/>
      <c r="I15" s="80"/>
      <c r="J15" s="31"/>
      <c r="K15" s="15"/>
      <c r="L15" s="437"/>
    </row>
    <row r="16" spans="1:12" s="14" customFormat="1" ht="10.5" thickBot="1">
      <c r="A16" s="26"/>
      <c r="B16" s="28"/>
      <c r="C16" s="80"/>
      <c r="D16" s="31" t="s">
        <v>191</v>
      </c>
      <c r="E16" s="28"/>
      <c r="F16" s="80">
        <f>(SUMIF('Grille obs tuteur B1'!$I$8:$M$40,D16,'Grille obs tuteur B1'!$K$8:$K$40)+SUMIF('Grille obs tuteur B2 '!$I$8:$M$43,D16,'Grille obs tuteur B2 '!$K$8:$K$43)+SUMIF('Grille obs tuteur B3'!$I$8:$M$31,D16,'Grille obs tuteur B3'!$K$8:$K$31)+SUMIF('Grille obs tuteur B4'!$I$8:$M$27,D16,'Grille obs tuteur B4'!$K$8:$K$27)+SUMIF('Grille obs tuteur M5'!$I$8:$M$58,D16,'Grille obs tuteur M5'!$K$8:$K$58))/(COUNTIF('Grille obs tuteur B1'!$I$8:$M$40,D16)+COUNTIF('Grille obs tuteur B2 '!$I$8:$M$43,D16)+COUNTIF('Grille obs tuteur B3'!$I$8:$M$31,D16)+COUNTIF('Grille obs tuteur B4'!$I$8:$M$27,D16)+COUNTIF('Grille obs tuteur M5'!$I$8:$M$58,D16))</f>
        <v>0</v>
      </c>
      <c r="G16" s="31"/>
      <c r="H16" s="15"/>
      <c r="I16" s="80"/>
      <c r="J16" s="31"/>
      <c r="K16" s="15"/>
      <c r="L16" s="437"/>
    </row>
    <row r="17" spans="1:12" s="53" customFormat="1" ht="15.75" thickBot="1">
      <c r="A17" s="50" t="s">
        <v>10</v>
      </c>
      <c r="B17" s="51"/>
      <c r="C17" s="52">
        <f>IF(AND(ISBLANK(C7),ISBLANK(C8),ISBLANK(C9),ISBLANK(C10),ISBLANK(C11),ISBLANK(C12),ISBLANK(#REF!)),"",SUM(C7:C16)/COUNTA(A7:A16))</f>
        <v>0</v>
      </c>
      <c r="D17" s="50" t="s">
        <v>10</v>
      </c>
      <c r="E17" s="51"/>
      <c r="F17" s="52">
        <f>IF(AND(ISBLANK(F7),ISBLANK(F8),ISBLANK(F9),ISBLANK(F10),ISBLANK(F11),ISBLANK(F12),ISBLANK(#REF!)),"",SUM(F7:F16)/COUNTA(D7:D16))</f>
        <v>0</v>
      </c>
      <c r="G17" s="50" t="s">
        <v>10</v>
      </c>
      <c r="H17" s="51"/>
      <c r="I17" s="52">
        <f>IF(AND(ISBLANK(I7),ISBLANK(I8),ISBLANK(I9),ISBLANK(I10),ISBLANK(I11),ISBLANK(I12),ISBLANK(#REF!)),"",SUM(I7:I16)/COUNTA(G7:G16))</f>
        <v>0</v>
      </c>
      <c r="J17" s="50" t="s">
        <v>10</v>
      </c>
      <c r="K17" s="51"/>
      <c r="L17" s="438">
        <f>IF(AND(ISBLANK(L7),ISBLANK(L8),ISBLANK(L9),ISBLANK(L10),ISBLANK(L11),ISBLANK(L12),ISBLANK(#REF!)),"",SUM(L7:L16)/COUNTA(J7:J16))</f>
        <v>0</v>
      </c>
    </row>
  </sheetData>
  <sheetProtection/>
  <conditionalFormatting sqref="I7:I16">
    <cfRule type="cellIs" priority="30" dxfId="51" operator="between" stopIfTrue="1">
      <formula>0</formula>
      <formula>29%</formula>
    </cfRule>
  </conditionalFormatting>
  <conditionalFormatting sqref="C7:C16">
    <cfRule type="cellIs" priority="29" dxfId="51" operator="between" stopIfTrue="1">
      <formula>0</formula>
      <formula>29%</formula>
    </cfRule>
  </conditionalFormatting>
  <conditionalFormatting sqref="F7:F16">
    <cfRule type="cellIs" priority="28" dxfId="51" operator="between" stopIfTrue="1">
      <formula>0</formula>
      <formula>29%</formula>
    </cfRule>
  </conditionalFormatting>
  <conditionalFormatting sqref="I7:I16">
    <cfRule type="cellIs" priority="27" dxfId="51" operator="between" stopIfTrue="1">
      <formula>0</formula>
      <formula>29%</formula>
    </cfRule>
  </conditionalFormatting>
  <conditionalFormatting sqref="C17">
    <cfRule type="cellIs" priority="25" dxfId="48" operator="greaterThanOrEqual" stopIfTrue="1">
      <formula>0.5</formula>
    </cfRule>
    <cfRule type="cellIs" priority="26" dxfId="52" operator="lessThan" stopIfTrue="1">
      <formula>0.5</formula>
    </cfRule>
  </conditionalFormatting>
  <conditionalFormatting sqref="L7:L16">
    <cfRule type="cellIs" priority="20" dxfId="51" operator="between" stopIfTrue="1">
      <formula>0</formula>
      <formula>29%</formula>
    </cfRule>
  </conditionalFormatting>
  <conditionalFormatting sqref="L7:L16">
    <cfRule type="cellIs" priority="19" dxfId="51" operator="between" stopIfTrue="1">
      <formula>0</formula>
      <formula>29%</formula>
    </cfRule>
  </conditionalFormatting>
  <conditionalFormatting sqref="F17">
    <cfRule type="cellIs" priority="11" dxfId="48" operator="greaterThanOrEqual" stopIfTrue="1">
      <formula>0.5</formula>
    </cfRule>
    <cfRule type="cellIs" priority="12" dxfId="52" operator="lessThan" stopIfTrue="1">
      <formula>0.5</formula>
    </cfRule>
  </conditionalFormatting>
  <conditionalFormatting sqref="I17">
    <cfRule type="cellIs" priority="9" dxfId="48" operator="greaterThanOrEqual" stopIfTrue="1">
      <formula>0.5</formula>
    </cfRule>
    <cfRule type="cellIs" priority="10" dxfId="52" operator="lessThan" stopIfTrue="1">
      <formula>0.5</formula>
    </cfRule>
  </conditionalFormatting>
  <conditionalFormatting sqref="L17">
    <cfRule type="cellIs" priority="7" dxfId="48" operator="greaterThanOrEqual" stopIfTrue="1">
      <formula>0.5</formula>
    </cfRule>
    <cfRule type="cellIs" priority="8" dxfId="52" operator="lessThan" stopIfTrue="1">
      <formula>0.5</formula>
    </cfRule>
  </conditionalFormatting>
  <printOptions/>
  <pageMargins left="0.7480314960629921" right="0.7480314960629921" top="0.5905511811023623" bottom="0.984251968503937" header="0.11811023622047245" footer="0.5118110236220472"/>
  <pageSetup horizontalDpi="600" verticalDpi="600" orientation="landscape" paperSize="9" scale="77" r:id="rId1"/>
  <headerFooter alignWithMargins="0">
    <oddFooter>&amp;C page &amp;P</oddFooter>
  </headerFooter>
</worksheet>
</file>

<file path=xl/worksheets/sheet9.xml><?xml version="1.0" encoding="utf-8"?>
<worksheet xmlns="http://schemas.openxmlformats.org/spreadsheetml/2006/main" xmlns:r="http://schemas.openxmlformats.org/officeDocument/2006/relationships">
  <dimension ref="A1:L17"/>
  <sheetViews>
    <sheetView view="pageBreakPreview" zoomScale="60" zoomScaleNormal="110" workbookViewId="0" topLeftCell="A1">
      <selection activeCell="B11" sqref="B11"/>
    </sheetView>
  </sheetViews>
  <sheetFormatPr defaultColWidth="11.00390625" defaultRowHeight="12.75"/>
  <cols>
    <col min="1" max="1" width="4.875" style="0" customWidth="1"/>
    <col min="2" max="2" width="27.125" style="0" customWidth="1"/>
    <col min="3" max="3" width="5.625" style="0"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 min="10" max="10" width="4.875" style="0" customWidth="1"/>
    <col min="11" max="11" width="27.125" style="0" customWidth="1"/>
    <col min="12" max="12" width="5.625" style="0" customWidth="1"/>
  </cols>
  <sheetData>
    <row r="1" spans="1:12" s="216" customFormat="1" ht="12.75">
      <c r="A1" s="241" t="s">
        <v>78</v>
      </c>
      <c r="B1" s="241"/>
      <c r="C1" s="211"/>
      <c r="D1" s="215"/>
      <c r="E1" s="215"/>
      <c r="H1" s="242" t="s">
        <v>82</v>
      </c>
      <c r="I1" s="238"/>
      <c r="J1" s="241" t="s">
        <v>78</v>
      </c>
      <c r="K1" s="241"/>
      <c r="L1" s="211"/>
    </row>
    <row r="2" spans="1:12" s="216" customFormat="1" ht="12.75">
      <c r="A2" s="241"/>
      <c r="B2" s="241"/>
      <c r="C2" s="211"/>
      <c r="D2" s="215" t="str">
        <f>'Page de garde'!$C$6</f>
        <v>CQP FORMATEUR INTERNE EN SITUATION DE TRAVAIL DANS LES ENTREPRISES DE LA VIANDE</v>
      </c>
      <c r="E2" s="215"/>
      <c r="H2" s="242"/>
      <c r="I2" s="238"/>
      <c r="J2" s="241"/>
      <c r="K2" s="241"/>
      <c r="L2" s="211"/>
    </row>
    <row r="3" spans="1:12" s="216" customFormat="1" ht="12.75">
      <c r="A3" s="215">
        <f>IF(ISBLANK('Page de garde'!$C$8),"",'Page de garde'!$C$8)</f>
      </c>
      <c r="B3" s="215"/>
      <c r="C3" s="211"/>
      <c r="D3" s="215" t="s">
        <v>92</v>
      </c>
      <c r="E3" s="215"/>
      <c r="G3" s="214"/>
      <c r="H3" s="240">
        <f>IF(ISBLANK('Grille obs tuteur B1'!$E$6),"",'Grille obs tuteur B1'!$E$6)</f>
      </c>
      <c r="I3" s="239"/>
      <c r="J3" s="215">
        <f>IF(ISBLANK('Page de garde'!$C$8),"",'Page de garde'!$C$8)</f>
      </c>
      <c r="K3" s="215"/>
      <c r="L3" s="211"/>
    </row>
    <row r="4" spans="1:12" s="216" customFormat="1" ht="13.5" thickBot="1">
      <c r="A4" s="215"/>
      <c r="B4" s="215"/>
      <c r="C4" s="211"/>
      <c r="D4" s="215"/>
      <c r="E4" s="215"/>
      <c r="G4" s="214"/>
      <c r="H4" s="240"/>
      <c r="I4" s="239"/>
      <c r="J4" s="215"/>
      <c r="K4" s="215"/>
      <c r="L4" s="211"/>
    </row>
    <row r="5" spans="1:12" s="4" customFormat="1" ht="13.5" thickBot="1">
      <c r="A5" s="42"/>
      <c r="B5" s="33" t="s">
        <v>231</v>
      </c>
      <c r="C5" s="33"/>
      <c r="D5" s="33"/>
      <c r="E5" s="33"/>
      <c r="F5" s="33"/>
      <c r="G5" s="33"/>
      <c r="H5" s="33"/>
      <c r="I5" s="34"/>
      <c r="J5" s="43"/>
      <c r="K5" s="33"/>
      <c r="L5" s="33"/>
    </row>
    <row r="6" spans="1:12" s="41" customFormat="1" ht="34.5">
      <c r="A6" s="37" t="s">
        <v>238</v>
      </c>
      <c r="B6" s="37"/>
      <c r="C6" s="36" t="s">
        <v>70</v>
      </c>
      <c r="D6" s="55" t="s">
        <v>224</v>
      </c>
      <c r="E6" s="37"/>
      <c r="F6" s="38" t="s">
        <v>70</v>
      </c>
      <c r="G6" s="54" t="s">
        <v>143</v>
      </c>
      <c r="H6" s="40"/>
      <c r="I6" s="39" t="s">
        <v>70</v>
      </c>
      <c r="J6" s="54" t="s">
        <v>146</v>
      </c>
      <c r="K6" s="40"/>
      <c r="L6" s="39" t="s">
        <v>70</v>
      </c>
    </row>
    <row r="7" spans="1:12" s="14" customFormat="1" ht="10.5">
      <c r="A7" s="26" t="s">
        <v>127</v>
      </c>
      <c r="B7" s="15"/>
      <c r="C7" s="80">
        <f>(SUMIF('Grille obs tuteur B1'!$I$8:$L$43,A7,'Grille obs tuteur B1'!$L$8:$L$43)+SUMIF('Grille obs tuteur B2 '!$I$8:$L$45,A7,'Grille obs tuteur B2 '!$L$8:$L$45)+SUMIF('Grille obs tuteur B3'!$I$8:$L$35,A7,'Grille obs tuteur B3'!$L$8:$L$35)+SUMIF('Grille obs tuteur B4'!$I$8:$L$31,A7,'Grille obs tuteur B4'!$L$8:$L$31)+SUMIF('Grille obs tuteur M5'!$I$8:$L$61,A7,'Grille obs tuteur M5'!$L$8:$L$61))/(COUNTIF('Grille obs tuteur B1'!$I$8:$L$43,A7)+COUNTIF('Grille obs tuteur B2 '!$I$8:$L$45,A7)+COUNTIF('Grille obs tuteur B3'!$I$8:$L$35,A7)+COUNTIF('Grille obs tuteur B4'!$I$8:$L$31,A7)+COUNTIF('Grille obs tuteur M5'!$I$8:$L$61,A7))</f>
        <v>0</v>
      </c>
      <c r="D7" s="31" t="s">
        <v>170</v>
      </c>
      <c r="E7" s="15"/>
      <c r="F7" s="80">
        <f>(SUMIF('Grille obs tuteur B1'!$I$8:$L$43,D7,'Grille obs tuteur B1'!$L$8:$L$43)+SUMIF('Grille obs tuteur B2 '!$I$8:$L$45,D7,'Grille obs tuteur B2 '!$L$8:$L$45)+SUMIF('Grille obs tuteur B3'!$I$8:$L$35,D7,'Grille obs tuteur B3'!$L$8:$L$35)+SUMIF('Grille obs tuteur B4'!$I$8:$L$31,D7,'Grille obs tuteur B4'!$L$8:$L$31)+SUMIF('Grille obs tuteur M5'!$I$8:$L$61,D7,'Grille obs tuteur M5'!$L$8:$L$61))/(COUNTIF('Grille obs tuteur B1'!$I$8:$L$43,D7)+COUNTIF('Grille obs tuteur B2 '!$I$8:$L$45,D7)+COUNTIF('Grille obs tuteur B3'!$I$8:$L$35,D7)+COUNTIF('Grille obs tuteur B4'!$I$8:$L$31,D7)+COUNTIF('Grille obs tuteur M5'!$I$8:$L$61,D7))</f>
        <v>0</v>
      </c>
      <c r="G7" s="31" t="s">
        <v>196</v>
      </c>
      <c r="H7" s="15"/>
      <c r="I7" s="80">
        <f>(SUMIF('Grille obs tuteur B1'!$I$8:$L$43,G7,'Grille obs tuteur B1'!$L$8:$L$43)+SUMIF('Grille obs tuteur B2 '!$I$8:$L$45,G7,'Grille obs tuteur B2 '!$L$8:$L$45)+SUMIF('Grille obs tuteur B3'!$I$8:$L$35,G7,'Grille obs tuteur B3'!$L$8:$L$35)+SUMIF('Grille obs tuteur B4'!$I$8:$L$31,G7,'Grille obs tuteur B4'!$L$8:$L$31)+SUMIF('Grille obs tuteur M5'!$I$8:$L$61,G7,'Grille obs tuteur M5'!$L$8:$L$61))/(COUNTIF('Grille obs tuteur B1'!$I$8:$L$43,G7)+COUNTIF('Grille obs tuteur B2 '!$I$8:$L$45,G7)+COUNTIF('Grille obs tuteur B3'!$I$8:$L$35,G7)+COUNTIF('Grille obs tuteur B4'!$I$8:$L$31,G7)+COUNTIF('Grille obs tuteur M5'!$I$8:$L$61,G7))</f>
        <v>0</v>
      </c>
      <c r="J7" s="31" t="s">
        <v>211</v>
      </c>
      <c r="K7" s="15"/>
      <c r="L7" s="437">
        <f>(SUMIF('Grille obs tuteur B1'!$I$8:$L$43,J7,'Grille obs tuteur B1'!$L$8:$L$43)+SUMIF('Grille obs tuteur B2 '!$I$8:$L$45,J7,'Grille obs tuteur B2 '!$L$8:$L$45)+SUMIF('Grille obs tuteur B3'!$I$8:$L$35,J7,'Grille obs tuteur B3'!$L$8:$L$35)+SUMIF('Grille obs tuteur B4'!$I$8:$L$31,J7,'Grille obs tuteur B4'!$L$8:$L$31)+SUMIF('Grille obs tuteur M5'!$I$8:$L$61,J7,'Grille obs tuteur M5'!$L$8:$L$61))/(COUNTIF('Grille obs tuteur B1'!$I$8:$L$43,J7)+COUNTIF('Grille obs tuteur B2 '!$I$8:$L$45,J7)+COUNTIF('Grille obs tuteur B3'!$I$8:$L$35,J7)+COUNTIF('Grille obs tuteur B4'!$I$8:$L$31,J7)+COUNTIF('Grille obs tuteur M5'!$I$8:$L$61,J7))</f>
        <v>0</v>
      </c>
    </row>
    <row r="8" spans="1:12" s="14" customFormat="1" ht="10.5">
      <c r="A8" s="26" t="s">
        <v>130</v>
      </c>
      <c r="B8" s="15"/>
      <c r="C8" s="80">
        <f>(SUMIF('Grille obs tuteur B1'!$I$8:$L$43,A8,'Grille obs tuteur B1'!$L$8:$L$43)+SUMIF('Grille obs tuteur B2 '!$I$8:$L$45,A8,'Grille obs tuteur B2 '!$L$8:$L$45)+SUMIF('Grille obs tuteur B3'!$I$8:$L$35,A8,'Grille obs tuteur B3'!$L$8:$L$35)+SUMIF('Grille obs tuteur B4'!$I$8:$L$31,A8,'Grille obs tuteur B4'!$L$8:$L$31)+SUMIF('Grille obs tuteur M5'!$I$8:$L$61,A8,'Grille obs tuteur M5'!$L$8:$L$61))/(COUNTIF('Grille obs tuteur B1'!$I$8:$L$43,A8)+COUNTIF('Grille obs tuteur B2 '!$I$8:$L$45,A8)+COUNTIF('Grille obs tuteur B3'!$I$8:$L$35,A8)+COUNTIF('Grille obs tuteur B4'!$I$8:$L$31,A8)+COUNTIF('Grille obs tuteur M5'!$I$8:$L$61,A8))</f>
        <v>0</v>
      </c>
      <c r="D8" s="31" t="s">
        <v>171</v>
      </c>
      <c r="E8" s="15"/>
      <c r="F8" s="80">
        <f>(SUMIF('Grille obs tuteur B1'!$I$8:$L$43,D8,'Grille obs tuteur B1'!$L$8:$L$43)+SUMIF('Grille obs tuteur B2 '!$I$8:$L$45,D8,'Grille obs tuteur B2 '!$L$8:$L$45)+SUMIF('Grille obs tuteur B3'!$I$8:$L$35,D8,'Grille obs tuteur B3'!$L$8:$L$35)+SUMIF('Grille obs tuteur B4'!$I$8:$L$31,D8,'Grille obs tuteur B4'!$L$8:$L$31)+SUMIF('Grille obs tuteur M5'!$I$8:$L$61,D8,'Grille obs tuteur M5'!$L$8:$L$61))/(COUNTIF('Grille obs tuteur B1'!$I$8:$L$43,D8)+COUNTIF('Grille obs tuteur B2 '!$I$8:$L$45,D8)+COUNTIF('Grille obs tuteur B3'!$I$8:$L$35,D8)+COUNTIF('Grille obs tuteur B4'!$I$8:$L$31,D8)+COUNTIF('Grille obs tuteur M5'!$I$8:$L$61,D8))</f>
        <v>0</v>
      </c>
      <c r="G8" s="31" t="s">
        <v>203</v>
      </c>
      <c r="H8" s="15"/>
      <c r="I8" s="80">
        <f>(SUMIF('Grille obs tuteur B1'!$I$8:$L$43,G8,'Grille obs tuteur B1'!$L$8:$L$43)+SUMIF('Grille obs tuteur B2 '!$I$8:$L$45,G8,'Grille obs tuteur B2 '!$L$8:$L$45)+SUMIF('Grille obs tuteur B3'!$I$8:$L$35,G8,'Grille obs tuteur B3'!$L$8:$L$35)+SUMIF('Grille obs tuteur B4'!$I$8:$L$31,G8,'Grille obs tuteur B4'!$L$8:$L$31)+SUMIF('Grille obs tuteur M5'!$I$8:$L$61,G8,'Grille obs tuteur M5'!$L$8:$L$61))/(COUNTIF('Grille obs tuteur B1'!$I$8:$L$43,G8)+COUNTIF('Grille obs tuteur B2 '!$I$8:$L$45,G8)+COUNTIF('Grille obs tuteur B3'!$I$8:$L$35,G8)+COUNTIF('Grille obs tuteur B4'!$I$8:$L$31,G8)+COUNTIF('Grille obs tuteur M5'!$I$8:$L$61,G8))</f>
        <v>0</v>
      </c>
      <c r="J8" s="31" t="s">
        <v>213</v>
      </c>
      <c r="K8" s="15"/>
      <c r="L8" s="437">
        <f>(SUMIF('Grille obs tuteur B1'!$I$8:$L$43,J8,'Grille obs tuteur B1'!$L$8:$L$43)+SUMIF('Grille obs tuteur B2 '!$I$8:$L$45,J8,'Grille obs tuteur B2 '!$L$8:$L$45)+SUMIF('Grille obs tuteur B3'!$I$8:$L$35,J8,'Grille obs tuteur B3'!$L$8:$L$35)+SUMIF('Grille obs tuteur B4'!$I$8:$L$31,J8,'Grille obs tuteur B4'!$L$8:$L$31)+SUMIF('Grille obs tuteur M5'!$I$8:$L$61,J8,'Grille obs tuteur M5'!$L$8:$L$61))/(COUNTIF('Grille obs tuteur B1'!$I$8:$L$43,J8)+COUNTIF('Grille obs tuteur B2 '!$I$8:$L$45,J8)+COUNTIF('Grille obs tuteur B3'!$I$8:$L$35,J8)+COUNTIF('Grille obs tuteur B4'!$I$8:$L$31,J8)+COUNTIF('Grille obs tuteur M5'!$I$8:$L$61,J8))</f>
        <v>0</v>
      </c>
    </row>
    <row r="9" spans="1:12" s="14" customFormat="1" ht="10.5">
      <c r="A9" s="29" t="s">
        <v>159</v>
      </c>
      <c r="B9" s="30"/>
      <c r="C9" s="80">
        <f>(SUMIF('Grille obs tuteur B1'!$I$8:$L$43,A9,'Grille obs tuteur B1'!$L$8:$L$43)+SUMIF('Grille obs tuteur B2 '!$I$8:$L$45,A9,'Grille obs tuteur B2 '!$L$8:$L$45)+SUMIF('Grille obs tuteur B3'!$I$8:$L$35,A9,'Grille obs tuteur B3'!$L$8:$L$35)+SUMIF('Grille obs tuteur B4'!$I$8:$L$31,A9,'Grille obs tuteur B4'!$L$8:$L$31)+SUMIF('Grille obs tuteur M5'!$I$8:$L$61,A9,'Grille obs tuteur M5'!$L$8:$L$61))/(COUNTIF('Grille obs tuteur B1'!$I$8:$L$43,A9)+COUNTIF('Grille obs tuteur B2 '!$I$8:$L$45,A9)+COUNTIF('Grille obs tuteur B3'!$I$8:$L$35,A9)+COUNTIF('Grille obs tuteur B4'!$I$8:$L$31,A9)+COUNTIF('Grille obs tuteur M5'!$I$8:$L$61,A9))</f>
        <v>0</v>
      </c>
      <c r="D9" s="31" t="s">
        <v>175</v>
      </c>
      <c r="E9" s="15"/>
      <c r="F9" s="80">
        <f>(SUMIF('Grille obs tuteur B1'!$I$8:$L$43,D9,'Grille obs tuteur B1'!$L$8:$L$43)+SUMIF('Grille obs tuteur B2 '!$I$8:$L$45,D9,'Grille obs tuteur B2 '!$L$8:$L$45)+SUMIF('Grille obs tuteur B3'!$I$8:$L$35,D9,'Grille obs tuteur B3'!$L$8:$L$35)+SUMIF('Grille obs tuteur B4'!$I$8:$L$31,D9,'Grille obs tuteur B4'!$L$8:$L$31)+SUMIF('Grille obs tuteur M5'!$I$8:$L$61,D9,'Grille obs tuteur M5'!$L$8:$L$61))/(COUNTIF('Grille obs tuteur B1'!$I$8:$L$43,D9)+COUNTIF('Grille obs tuteur B2 '!$I$8:$L$45,D9)+COUNTIF('Grille obs tuteur B3'!$I$8:$L$35,D9)+COUNTIF('Grille obs tuteur B4'!$I$8:$L$31,D9)+COUNTIF('Grille obs tuteur M5'!$I$8:$L$61,D9))</f>
        <v>0</v>
      </c>
      <c r="G9" s="31" t="s">
        <v>201</v>
      </c>
      <c r="H9" s="15"/>
      <c r="I9" s="80">
        <f>(SUMIF('Grille obs tuteur B1'!$I$8:$L$43,G9,'Grille obs tuteur B1'!$L$8:$L$43)+SUMIF('Grille obs tuteur B2 '!$I$8:$L$45,G9,'Grille obs tuteur B2 '!$L$8:$L$45)+SUMIF('Grille obs tuteur B3'!$I$8:$L$35,G9,'Grille obs tuteur B3'!$L$8:$L$35)+SUMIF('Grille obs tuteur B4'!$I$8:$L$31,G9,'Grille obs tuteur B4'!$L$8:$L$31)+SUMIF('Grille obs tuteur M5'!$I$8:$L$61,G9,'Grille obs tuteur M5'!$L$8:$L$61))/(COUNTIF('Grille obs tuteur B1'!$I$8:$L$43,G9)+COUNTIF('Grille obs tuteur B2 '!$I$8:$L$45,G9)+COUNTIF('Grille obs tuteur B3'!$I$8:$L$35,G9)+COUNTIF('Grille obs tuteur B4'!$I$8:$L$31,G9)+COUNTIF('Grille obs tuteur M5'!$I$8:$L$61,G9))</f>
        <v>0</v>
      </c>
      <c r="J9" s="31" t="s">
        <v>215</v>
      </c>
      <c r="K9" s="15"/>
      <c r="L9" s="437">
        <f>(SUMIF('Grille obs tuteur B1'!$I$8:$L$43,J9,'Grille obs tuteur B1'!$L$8:$L$43)+SUMIF('Grille obs tuteur B2 '!$I$8:$L$45,J9,'Grille obs tuteur B2 '!$L$8:$L$45)+SUMIF('Grille obs tuteur B3'!$I$8:$L$35,J9,'Grille obs tuteur B3'!$L$8:$L$35)+SUMIF('Grille obs tuteur B4'!$I$8:$L$31,J9,'Grille obs tuteur B4'!$L$8:$L$31)+SUMIF('Grille obs tuteur M5'!$I$8:$L$61,J9,'Grille obs tuteur M5'!$L$8:$L$61))/(COUNTIF('Grille obs tuteur B1'!$I$8:$L$43,J9)+COUNTIF('Grille obs tuteur B2 '!$I$8:$L$45,J9)+COUNTIF('Grille obs tuteur B3'!$I$8:$L$35,J9)+COUNTIF('Grille obs tuteur B4'!$I$8:$L$31,J9)+COUNTIF('Grille obs tuteur M5'!$I$8:$L$61,J9))</f>
        <v>0</v>
      </c>
    </row>
    <row r="10" spans="1:12" s="14" customFormat="1" ht="10.5">
      <c r="A10" s="26" t="s">
        <v>163</v>
      </c>
      <c r="B10" s="15"/>
      <c r="C10" s="80">
        <f>(SUMIF('Grille obs tuteur B1'!$I$8:$L$43,A10,'Grille obs tuteur B1'!$L$8:$L$43)+SUMIF('Grille obs tuteur B2 '!$I$8:$L$45,A10,'Grille obs tuteur B2 '!$L$8:$L$45)+SUMIF('Grille obs tuteur B3'!$I$8:$L$35,A10,'Grille obs tuteur B3'!$L$8:$L$35)+SUMIF('Grille obs tuteur B4'!$I$8:$L$31,A10,'Grille obs tuteur B4'!$L$8:$L$31)+SUMIF('Grille obs tuteur M5'!$I$8:$L$61,A10,'Grille obs tuteur M5'!$L$8:$L$61))/(COUNTIF('Grille obs tuteur B1'!$I$8:$L$43,A10)+COUNTIF('Grille obs tuteur B2 '!$I$8:$L$45,A10)+COUNTIF('Grille obs tuteur B3'!$I$8:$L$35,A10)+COUNTIF('Grille obs tuteur B4'!$I$8:$L$31,A10)+COUNTIF('Grille obs tuteur M5'!$I$8:$L$61,A10))</f>
        <v>0</v>
      </c>
      <c r="D10" s="31" t="s">
        <v>176</v>
      </c>
      <c r="E10" s="15"/>
      <c r="F10" s="80">
        <f>(SUMIF('Grille obs tuteur B1'!$I$8:$L$43,D10,'Grille obs tuteur B1'!$L$8:$L$43)+SUMIF('Grille obs tuteur B2 '!$I$8:$L$45,D10,'Grille obs tuteur B2 '!$L$8:$L$45)+SUMIF('Grille obs tuteur B3'!$I$8:$L$35,D10,'Grille obs tuteur B3'!$L$8:$L$35)+SUMIF('Grille obs tuteur B4'!$I$8:$L$31,D10,'Grille obs tuteur B4'!$L$8:$L$31)+SUMIF('Grille obs tuteur M5'!$I$8:$L$61,D10,'Grille obs tuteur M5'!$L$8:$L$61))/(COUNTIF('Grille obs tuteur B1'!$I$8:$L$43,D10)+COUNTIF('Grille obs tuteur B2 '!$I$8:$L$45,D10)+COUNTIF('Grille obs tuteur B3'!$I$8:$L$35,D10)+COUNTIF('Grille obs tuteur B4'!$I$8:$L$31,D10)+COUNTIF('Grille obs tuteur M5'!$I$8:$L$61,D10))</f>
        <v>0</v>
      </c>
      <c r="G10" s="31" t="s">
        <v>207</v>
      </c>
      <c r="H10" s="15"/>
      <c r="I10" s="80">
        <f>(SUMIF('Grille obs tuteur B1'!$I$8:$L$43,G10,'Grille obs tuteur B1'!$L$8:$L$43)+SUMIF('Grille obs tuteur B2 '!$I$8:$L$45,G10,'Grille obs tuteur B2 '!$L$8:$L$45)+SUMIF('Grille obs tuteur B3'!$I$8:$L$35,G10,'Grille obs tuteur B3'!$L$8:$L$35)+SUMIF('Grille obs tuteur B4'!$I$8:$L$31,G10,'Grille obs tuteur B4'!$L$8:$L$31)+SUMIF('Grille obs tuteur M5'!$I$8:$L$61,G10,'Grille obs tuteur M5'!$L$8:$L$61))/(COUNTIF('Grille obs tuteur B1'!$I$8:$L$43,G10)+COUNTIF('Grille obs tuteur B2 '!$I$8:$L$45,G10)+COUNTIF('Grille obs tuteur B3'!$I$8:$L$35,G10)+COUNTIF('Grille obs tuteur B4'!$I$8:$L$31,G10)+COUNTIF('Grille obs tuteur M5'!$I$8:$L$61,G10))</f>
        <v>0</v>
      </c>
      <c r="J10" s="31" t="s">
        <v>216</v>
      </c>
      <c r="K10" s="15"/>
      <c r="L10" s="437">
        <f>(SUMIF('Grille obs tuteur B1'!$I$8:$L$43,J10,'Grille obs tuteur B1'!$L$8:$L$43)+SUMIF('Grille obs tuteur B2 '!$I$8:$L$45,J10,'Grille obs tuteur B2 '!$L$8:$L$45)+SUMIF('Grille obs tuteur B3'!$I$8:$L$35,J10,'Grille obs tuteur B3'!$L$8:$L$35)+SUMIF('Grille obs tuteur B4'!$I$8:$L$31,J10,'Grille obs tuteur B4'!$L$8:$L$31)+SUMIF('Grille obs tuteur M5'!$I$8:$L$61,J10,'Grille obs tuteur M5'!$L$8:$L$61))/(COUNTIF('Grille obs tuteur B1'!$I$8:$L$43,J10)+COUNTIF('Grille obs tuteur B2 '!$I$8:$L$45,J10)+COUNTIF('Grille obs tuteur B3'!$I$8:$L$35,J10)+COUNTIF('Grille obs tuteur B4'!$I$8:$L$31,J10)+COUNTIF('Grille obs tuteur M5'!$I$8:$L$61,J10))</f>
        <v>0</v>
      </c>
    </row>
    <row r="11" spans="1:12" s="14" customFormat="1" ht="10.5">
      <c r="A11" s="26" t="s">
        <v>167</v>
      </c>
      <c r="B11" s="15"/>
      <c r="C11" s="80">
        <f>(SUMIF('Grille obs tuteur B1'!$I$8:$L$43,A11,'Grille obs tuteur B1'!$L$8:$L$43)+SUMIF('Grille obs tuteur B2 '!$I$8:$L$45,A11,'Grille obs tuteur B2 '!$L$8:$L$45)+SUMIF('Grille obs tuteur B3'!$I$8:$L$35,A11,'Grille obs tuteur B3'!$L$8:$L$35)+SUMIF('Grille obs tuteur B4'!$I$8:$L$31,A11,'Grille obs tuteur B4'!$L$8:$L$31)+SUMIF('Grille obs tuteur M5'!$I$8:$L$61,A11,'Grille obs tuteur M5'!$L$8:$L$61))/(COUNTIF('Grille obs tuteur B1'!$I$8:$L$43,A11)+COUNTIF('Grille obs tuteur B2 '!$I$8:$L$45,A11)+COUNTIF('Grille obs tuteur B3'!$I$8:$L$35,A11)+COUNTIF('Grille obs tuteur B4'!$I$8:$L$31,A11)+COUNTIF('Grille obs tuteur M5'!$I$8:$L$61,A11))</f>
        <v>0</v>
      </c>
      <c r="D11" s="31" t="s">
        <v>179</v>
      </c>
      <c r="E11" s="15"/>
      <c r="F11" s="80">
        <f>(SUMIF('Grille obs tuteur B1'!$I$8:$L$43,D11,'Grille obs tuteur B1'!$L$8:$L$43)+SUMIF('Grille obs tuteur B2 '!$I$8:$L$45,D11,'Grille obs tuteur B2 '!$L$8:$L$45)+SUMIF('Grille obs tuteur B3'!$I$8:$L$35,D11,'Grille obs tuteur B3'!$L$8:$L$35)+SUMIF('Grille obs tuteur B4'!$I$8:$L$31,D11,'Grille obs tuteur B4'!$L$8:$L$31)+SUMIF('Grille obs tuteur M5'!$I$8:$L$61,D11,'Grille obs tuteur M5'!$L$8:$L$61))/(COUNTIF('Grille obs tuteur B1'!$I$8:$L$43,D11)+COUNTIF('Grille obs tuteur B2 '!$I$8:$L$45,D11)+COUNTIF('Grille obs tuteur B3'!$I$8:$L$35,D11)+COUNTIF('Grille obs tuteur B4'!$I$8:$L$31,D11)+COUNTIF('Grille obs tuteur M5'!$I$8:$L$61,D11))</f>
        <v>0</v>
      </c>
      <c r="G11" s="31"/>
      <c r="H11" s="15"/>
      <c r="I11" s="80"/>
      <c r="J11" s="31"/>
      <c r="K11" s="15"/>
      <c r="L11" s="437"/>
    </row>
    <row r="12" spans="1:12" s="14" customFormat="1" ht="10.5">
      <c r="A12" s="26" t="s">
        <v>168</v>
      </c>
      <c r="B12" s="15"/>
      <c r="C12" s="80">
        <f>(SUMIF('Grille obs tuteur B1'!$I$8:$L$43,A12,'Grille obs tuteur B1'!$L$8:$L$43)+SUMIF('Grille obs tuteur B2 '!$I$8:$L$45,A12,'Grille obs tuteur B2 '!$L$8:$L$45)+SUMIF('Grille obs tuteur B3'!$I$8:$L$35,A12,'Grille obs tuteur B3'!$L$8:$L$35)+SUMIF('Grille obs tuteur B4'!$I$8:$L$31,A12,'Grille obs tuteur B4'!$L$8:$L$31)+SUMIF('Grille obs tuteur M5'!$I$8:$L$61,A12,'Grille obs tuteur M5'!$L$8:$L$61))/(COUNTIF('Grille obs tuteur B1'!$I$8:$L$43,A12)+COUNTIF('Grille obs tuteur B2 '!$I$8:$L$45,A12)+COUNTIF('Grille obs tuteur B3'!$I$8:$L$35,A12)+COUNTIF('Grille obs tuteur B4'!$I$8:$L$31,A12)+COUNTIF('Grille obs tuteur M5'!$I$8:$L$61,A12))</f>
        <v>0</v>
      </c>
      <c r="D12" s="31" t="s">
        <v>181</v>
      </c>
      <c r="E12" s="15"/>
      <c r="F12" s="80">
        <f>(SUMIF('Grille obs tuteur B1'!$I$8:$L$43,D12,'Grille obs tuteur B1'!$L$8:$L$43)+SUMIF('Grille obs tuteur B2 '!$I$8:$L$45,D12,'Grille obs tuteur B2 '!$L$8:$L$45)+SUMIF('Grille obs tuteur B3'!$I$8:$L$35,D12,'Grille obs tuteur B3'!$L$8:$L$35)+SUMIF('Grille obs tuteur B4'!$I$8:$L$31,D12,'Grille obs tuteur B4'!$L$8:$L$31)+SUMIF('Grille obs tuteur M5'!$I$8:$L$61,D12,'Grille obs tuteur M5'!$L$8:$L$61))/(COUNTIF('Grille obs tuteur B1'!$I$8:$L$43,D12)+COUNTIF('Grille obs tuteur B2 '!$I$8:$L$45,D12)+COUNTIF('Grille obs tuteur B3'!$I$8:$L$35,D12)+COUNTIF('Grille obs tuteur B4'!$I$8:$L$31,D12)+COUNTIF('Grille obs tuteur M5'!$I$8:$L$61,D12))</f>
        <v>0</v>
      </c>
      <c r="G12" s="31"/>
      <c r="H12" s="15"/>
      <c r="I12" s="80"/>
      <c r="J12" s="31"/>
      <c r="K12" s="15"/>
      <c r="L12" s="437"/>
    </row>
    <row r="13" spans="1:12" s="14" customFormat="1" ht="10.5">
      <c r="A13" s="44"/>
      <c r="B13" s="28"/>
      <c r="C13" s="80"/>
      <c r="D13" s="27" t="s">
        <v>182</v>
      </c>
      <c r="E13" s="28"/>
      <c r="F13" s="80">
        <f>(SUMIF('Grille obs tuteur B1'!$I$8:$L$43,D13,'Grille obs tuteur B1'!$L$8:$L$43)+SUMIF('Grille obs tuteur B2 '!$I$8:$L$45,D13,'Grille obs tuteur B2 '!$L$8:$L$45)+SUMIF('Grille obs tuteur B3'!$I$8:$L$35,D13,'Grille obs tuteur B3'!$L$8:$L$35)+SUMIF('Grille obs tuteur B4'!$I$8:$L$31,D13,'Grille obs tuteur B4'!$L$8:$L$31)+SUMIF('Grille obs tuteur M5'!$I$8:$L$61,D13,'Grille obs tuteur M5'!$L$8:$L$61))/(COUNTIF('Grille obs tuteur B1'!$I$8:$L$43,D13)+COUNTIF('Grille obs tuteur B2 '!$I$8:$L$45,D13)+COUNTIF('Grille obs tuteur B3'!$I$8:$L$35,D13)+COUNTIF('Grille obs tuteur B4'!$I$8:$L$31,D13)+COUNTIF('Grille obs tuteur M5'!$I$8:$L$61,D13))</f>
        <v>0</v>
      </c>
      <c r="G13" s="31"/>
      <c r="H13" s="15"/>
      <c r="I13" s="80"/>
      <c r="J13" s="31"/>
      <c r="K13" s="15"/>
      <c r="L13" s="437"/>
    </row>
    <row r="14" spans="1:12" s="14" customFormat="1" ht="10.5">
      <c r="A14" s="44"/>
      <c r="B14" s="28"/>
      <c r="C14" s="80"/>
      <c r="D14" s="27" t="s">
        <v>186</v>
      </c>
      <c r="E14" s="28"/>
      <c r="F14" s="80">
        <f>(SUMIF('Grille obs tuteur B1'!$I$8:$L$43,D14,'Grille obs tuteur B1'!$L$8:$L$43)+SUMIF('Grille obs tuteur B2 '!$I$8:$L$45,D14,'Grille obs tuteur B2 '!$L$8:$L$45)+SUMIF('Grille obs tuteur B3'!$I$8:$L$35,D14,'Grille obs tuteur B3'!$L$8:$L$35)+SUMIF('Grille obs tuteur B4'!$I$8:$L$31,D14,'Grille obs tuteur B4'!$L$8:$L$31)+SUMIF('Grille obs tuteur M5'!$I$8:$L$61,D14,'Grille obs tuteur M5'!$L$8:$L$61))/(COUNTIF('Grille obs tuteur B1'!$I$8:$L$43,D14)+COUNTIF('Grille obs tuteur B2 '!$I$8:$L$45,D14)+COUNTIF('Grille obs tuteur B3'!$I$8:$L$35,D14)+COUNTIF('Grille obs tuteur B4'!$I$8:$L$31,D14)+COUNTIF('Grille obs tuteur M5'!$I$8:$L$61,D14))</f>
        <v>0</v>
      </c>
      <c r="G14" s="31"/>
      <c r="H14" s="15"/>
      <c r="I14" s="80"/>
      <c r="J14" s="31"/>
      <c r="K14" s="15"/>
      <c r="L14" s="437"/>
    </row>
    <row r="15" spans="1:12" s="14" customFormat="1" ht="10.5">
      <c r="A15" s="44"/>
      <c r="B15" s="28"/>
      <c r="C15" s="80"/>
      <c r="D15" s="27" t="s">
        <v>188</v>
      </c>
      <c r="E15" s="28"/>
      <c r="F15" s="80">
        <f>(SUMIF('Grille obs tuteur B1'!$I$8:$L$43,D15,'Grille obs tuteur B1'!$L$8:$L$43)+SUMIF('Grille obs tuteur B2 '!$I$8:$L$45,D15,'Grille obs tuteur B2 '!$L$8:$L$45)+SUMIF('Grille obs tuteur B3'!$I$8:$L$35,D15,'Grille obs tuteur B3'!$L$8:$L$35)+SUMIF('Grille obs tuteur B4'!$I$8:$L$31,D15,'Grille obs tuteur B4'!$L$8:$L$31)+SUMIF('Grille obs tuteur M5'!$I$8:$L$61,D15,'Grille obs tuteur M5'!$L$8:$L$61))/(COUNTIF('Grille obs tuteur B1'!$I$8:$L$43,D15)+COUNTIF('Grille obs tuteur B2 '!$I$8:$L$45,D15)+COUNTIF('Grille obs tuteur B3'!$I$8:$L$35,D15)+COUNTIF('Grille obs tuteur B4'!$I$8:$L$31,D15)+COUNTIF('Grille obs tuteur M5'!$I$8:$L$61,D15))</f>
        <v>0</v>
      </c>
      <c r="G15" s="31"/>
      <c r="H15" s="15"/>
      <c r="I15" s="80"/>
      <c r="J15" s="31"/>
      <c r="K15" s="15"/>
      <c r="L15" s="437"/>
    </row>
    <row r="16" spans="1:12" s="14" customFormat="1" ht="10.5" thickBot="1">
      <c r="A16" s="44"/>
      <c r="B16" s="28"/>
      <c r="C16" s="80"/>
      <c r="D16" s="27" t="s">
        <v>191</v>
      </c>
      <c r="E16" s="28"/>
      <c r="F16" s="80">
        <f>(SUMIF('Grille obs tuteur B1'!$I$8:$L$43,D16,'Grille obs tuteur B1'!$L$8:$L$43)+SUMIF('Grille obs tuteur B2 '!$I$8:$L$45,D16,'Grille obs tuteur B2 '!$L$8:$L$45)+SUMIF('Grille obs tuteur B3'!$I$8:$L$35,D16,'Grille obs tuteur B3'!$L$8:$L$35)+SUMIF('Grille obs tuteur B4'!$I$8:$L$31,D16,'Grille obs tuteur B4'!$L$8:$L$31)+SUMIF('Grille obs tuteur M5'!$I$8:$L$61,D16,'Grille obs tuteur M5'!$L$8:$L$61))/(COUNTIF('Grille obs tuteur B1'!$I$8:$L$43,D16)+COUNTIF('Grille obs tuteur B2 '!$I$8:$L$45,D16)+COUNTIF('Grille obs tuteur B3'!$I$8:$L$35,D16)+COUNTIF('Grille obs tuteur B4'!$I$8:$L$31,D16)+COUNTIF('Grille obs tuteur M5'!$I$8:$L$61,D16))</f>
        <v>0</v>
      </c>
      <c r="G16" s="31"/>
      <c r="H16" s="15"/>
      <c r="I16" s="80"/>
      <c r="J16" s="31"/>
      <c r="K16" s="15"/>
      <c r="L16" s="437"/>
    </row>
    <row r="17" spans="1:12" s="53" customFormat="1" ht="15.75" thickBot="1">
      <c r="A17" s="50" t="s">
        <v>10</v>
      </c>
      <c r="B17" s="51"/>
      <c r="C17" s="52">
        <f>IF(AND(ISBLANK(C7),ISBLANK(C8),ISBLANK(C9),ISBLANK(C10),ISBLANK(C11),ISBLANK(C12),ISBLANK(#REF!)),"",SUM(C7:C16)/COUNTA(A7:A16))</f>
        <v>0</v>
      </c>
      <c r="D17" s="50" t="s">
        <v>10</v>
      </c>
      <c r="E17" s="51"/>
      <c r="F17" s="52">
        <f>IF(AND(ISBLANK(F7),ISBLANK(F8),ISBLANK(F9),ISBLANK(F10),ISBLANK(F11),ISBLANK(F12),ISBLANK(#REF!)),"",SUM(F7:F16)/COUNTA(D7:D16))</f>
        <v>0</v>
      </c>
      <c r="G17" s="50" t="s">
        <v>10</v>
      </c>
      <c r="H17" s="51"/>
      <c r="I17" s="52">
        <f>IF(AND(ISBLANK(I7),ISBLANK(I8),ISBLANK(I9),ISBLANK(I10),ISBLANK(I11),ISBLANK(I12),ISBLANK(#REF!)),"",SUM(I7:I16)/COUNTA(G7:G16))</f>
        <v>0</v>
      </c>
      <c r="J17" s="50" t="s">
        <v>10</v>
      </c>
      <c r="K17" s="51"/>
      <c r="L17" s="438">
        <f>IF(AND(ISBLANK(L7),ISBLANK(L8),ISBLANK(L9),ISBLANK(L10),ISBLANK(L11),ISBLANK(L12),ISBLANK(#REF!)),"",SUM(L7:L16)/COUNTA(J7:J16))</f>
        <v>0</v>
      </c>
    </row>
  </sheetData>
  <sheetProtection/>
  <conditionalFormatting sqref="C17 F17 I17 L17">
    <cfRule type="cellIs" priority="17" dxfId="48" operator="greaterThanOrEqual" stopIfTrue="1">
      <formula>0.5</formula>
    </cfRule>
    <cfRule type="cellIs" priority="18" dxfId="52" operator="lessThan" stopIfTrue="1">
      <formula>0.5</formula>
    </cfRule>
  </conditionalFormatting>
  <conditionalFormatting sqref="C7:C16 I7:I16 F7:F16">
    <cfRule type="cellIs" priority="9" dxfId="51" operator="between" stopIfTrue="1">
      <formula>0</formula>
      <formula>29%</formula>
    </cfRule>
  </conditionalFormatting>
  <conditionalFormatting sqref="L7:L16">
    <cfRule type="cellIs" priority="6" dxfId="51" operator="between" stopIfTrue="1">
      <formula>0</formula>
      <formula>29%</formula>
    </cfRule>
  </conditionalFormatting>
  <printOptions/>
  <pageMargins left="0.7480314960629921" right="0.7480314960629921" top="0.5905511811023623" bottom="0.984251968503937" header="0.11811023622047245" footer="0.5118110236220472"/>
  <pageSetup horizontalDpi="600" verticalDpi="600" orientation="landscape" paperSize="9" scale="7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AAAA avebu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chantal</dc:creator>
  <cp:keywords/>
  <dc:description/>
  <cp:lastModifiedBy>Sandrine PERROT-NAÏLI</cp:lastModifiedBy>
  <cp:lastPrinted>2021-02-16T16:00:50Z</cp:lastPrinted>
  <dcterms:created xsi:type="dcterms:W3CDTF">2005-02-07T07:59:14Z</dcterms:created>
  <dcterms:modified xsi:type="dcterms:W3CDTF">2021-06-03T16:27:42Z</dcterms:modified>
  <cp:category/>
  <cp:version/>
  <cp:contentType/>
  <cp:contentStatus/>
</cp:coreProperties>
</file>